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Formatos'!$A$7:$T$101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1" i="1" l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86" i="1"/>
  <c r="M70" i="1"/>
  <c r="M58" i="1"/>
  <c r="M46" i="1"/>
  <c r="M34" i="1"/>
  <c r="M22" i="1"/>
  <c r="M10" i="1"/>
  <c r="M100" i="1"/>
  <c r="M96" i="1"/>
  <c r="M92" i="1"/>
  <c r="M8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98" i="1"/>
  <c r="M90" i="1"/>
  <c r="M78" i="1"/>
  <c r="M66" i="1"/>
  <c r="M54" i="1"/>
  <c r="M42" i="1"/>
  <c r="M30" i="1"/>
  <c r="M18" i="1"/>
  <c r="M99" i="1"/>
  <c r="M95" i="1"/>
  <c r="M91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94" i="1"/>
  <c r="M82" i="1"/>
  <c r="M74" i="1"/>
  <c r="M62" i="1"/>
  <c r="M50" i="1"/>
  <c r="M38" i="1"/>
  <c r="M26" i="1"/>
  <c r="M14" i="1"/>
</calcChain>
</file>

<file path=xl/sharedStrings.xml><?xml version="1.0" encoding="utf-8"?>
<sst xmlns="http://schemas.openxmlformats.org/spreadsheetml/2006/main" count="2339" uniqueCount="972">
  <si>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</si>
  <si>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</si>
  <si>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</si>
  <si>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</si>
  <si>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</si>
  <si>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</si>
  <si>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</si>
  <si>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</si>
  <si>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</si>
  <si>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</si>
  <si>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</si>
  <si>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</si>
  <si>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</si>
  <si>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</si>
  <si>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</si>
  <si>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</si>
  <si>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</si>
  <si>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</si>
  <si>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</si>
  <si>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</si>
  <si>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</si>
  <si>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</si>
  <si>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</si>
  <si>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</si>
  <si>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</si>
  <si>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</si>
  <si>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</si>
  <si>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</si>
  <si>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</si>
  <si>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</si>
  <si>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</si>
  <si>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</si>
  <si>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</si>
  <si>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</si>
  <si>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</si>
  <si>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</si>
  <si>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</si>
  <si>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</si>
  <si>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</si>
  <si>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</si>
  <si>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</si>
  <si>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</si>
  <si>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</si>
  <si>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</si>
  <si>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</si>
  <si>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</si>
  <si>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</si>
  <si>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</si>
  <si>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</si>
  <si>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</si>
  <si>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</si>
  <si>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</si>
  <si>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</si>
  <si>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</si>
  <si>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</si>
  <si>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</si>
  <si>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</si>
  <si>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</si>
  <si>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</si>
  <si>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</si>
  <si>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</si>
  <si>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</si>
  <si>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</si>
  <si>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</si>
  <si>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</si>
  <si>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</si>
  <si>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</si>
  <si>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</si>
  <si>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</si>
  <si>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</si>
  <si>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</si>
  <si>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</si>
  <si>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</si>
  <si>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</si>
  <si>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</si>
  <si>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</si>
  <si>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</si>
  <si>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</si>
  <si>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</si>
  <si>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</si>
  <si>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</si>
  <si>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</si>
  <si>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SUBSECRETARIO (A)</t>
  </si>
  <si>
    <t>SUBSECRETARIA DE EGRESOS</t>
  </si>
  <si>
    <t>SUBDIRECTOR (A) "A"</t>
  </si>
  <si>
    <t>SUBDIRECCION DE CONTROL DE GESTION DOCUMENTAL</t>
  </si>
  <si>
    <t>DIRECTOR (A) "B"</t>
  </si>
  <si>
    <t>DIRECCION DE ASUNTOS LEGALES, LEGISLATIVOS Y CONSERVACION DOCUMENTAL</t>
  </si>
  <si>
    <t>SUBDIRECCION DE ATENCION A ASUNTOS LEGALES Y LEGISLATIVOS EN MATERIA PRESUPUESTAL</t>
  </si>
  <si>
    <t>SUBDIRECCION DE SEGUIMIENTO A SOLICITUDES DE INFORMACION PUBLICA</t>
  </si>
  <si>
    <t>DIRECTOR (A) GENERAL "B"</t>
  </si>
  <si>
    <t>DIRECCION GENERAL DE ARMONIZACION CONTABLE Y RENDICION DE CUENTAS</t>
  </si>
  <si>
    <t>DIRECTOR (A) EJECUTIVO (A) "A"</t>
  </si>
  <si>
    <t>DIRECCION EJECUTIVA DE ATENCION Y SEGUIMIENTO DE AUDITORIAS</t>
  </si>
  <si>
    <t>SUBDIRECCION DE ANALISIS Y SEGUIMIENTO DE AUDITORIAS DE ORGANOS LOCALES</t>
  </si>
  <si>
    <t>JEFE (A) DE UNIDAD DEPARTAMENTAL "A"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</si>
  <si>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</si>
  <si>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</si>
  <si>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</si>
  <si>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</si>
  <si>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</si>
  <si>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</si>
  <si>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</si>
  <si>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</si>
  <si>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JEFATURA DE UNIDAD DEPARTAMENTAL DE SEGUIMIENTO Y CONTROL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</si>
  <si>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</si>
  <si>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</si>
  <si>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JEFATURA DE UNIDAD DEPARTAMENTAL DE SEGUIMIENTO Y CONTROL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</si>
  <si>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</si>
  <si>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</si>
  <si>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</si>
  <si>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</si>
  <si>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</si>
  <si>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</si>
  <si>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</si>
  <si>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</si>
  <si>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</si>
  <si>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</si>
  <si>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</si>
  <si>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</si>
  <si>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</si>
  <si>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</si>
  <si>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</si>
  <si>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</si>
  <si>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</si>
  <si>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</si>
  <si>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</si>
  <si>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</si>
  <si>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</si>
  <si>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</si>
  <si>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</si>
  <si>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</si>
  <si>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</si>
  <si>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</si>
  <si>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</si>
  <si>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</si>
  <si>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</si>
  <si>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</si>
  <si>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</si>
  <si>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</si>
  <si>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</si>
  <si>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</si>
  <si>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</si>
  <si>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</si>
  <si>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</si>
  <si>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</si>
  <si>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</si>
  <si>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</si>
  <si>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</si>
  <si>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</si>
  <si>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</si>
  <si>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</si>
  <si>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</si>
  <si>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</si>
  <si>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</si>
  <si>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</si>
  <si>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</si>
  <si>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</si>
  <si>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DIRECCION EJECUTIVA DE SEGUIMIENTO Y EVALUACION DEL GASTO</t>
  </si>
  <si>
    <t>SUBDIRECTOR (A) "B"</t>
  </si>
  <si>
    <t>SUBDIRECCION DE SEGUIMENTO AL GASTO</t>
  </si>
  <si>
    <t>JEFATURA DE UNIDAD DEPARTAMENTAL DE SEGUIMIENTO AL GASTO FEDERALIZADO</t>
  </si>
  <si>
    <t>JEFATURA DE UNIDAD DEPARTAMENTAL DE MONITOREO AL EJERCICIO DEL GASTO</t>
  </si>
  <si>
    <t>DIRECCION DE EVALUACION DEL DESEMPEÑO</t>
  </si>
  <si>
    <t>SUBDIRECCION DE MONITOREO Y SEGUIMIENTO AL DESEMPEÑO</t>
  </si>
  <si>
    <t>JEFATURA DE UNIDAD DEPARTAMENTAL DE MONITOREO DE INDICADORES</t>
  </si>
  <si>
    <t>JEFATURA DE UNIDAD DEPARTAMENTAL DE SEGUIMIENTO A COMPROMISOS DE MEJORA</t>
  </si>
  <si>
    <t>JEFATURA DE UNIDAD DEPARTAMENTAL DE DISEÑO DE PROGRAMAS PRESUPUESTARIOS</t>
  </si>
  <si>
    <t>JEFATURA DE UNIDAD DEPARTAMENTAL DE EVALUACION DEL DESEMPEÑO</t>
  </si>
  <si>
    <t>DIRECCION EJECUTIVA DE PROGRAMACION Y PRESUPUESTO</t>
  </si>
  <si>
    <t>DIRECCION DE PROGRAMACION PRESUPUESTARIA</t>
  </si>
  <si>
    <t>SUBDIRECCION DE ADMINISTRACION DE SISTEMAS PRESUPUESTARIOS</t>
  </si>
  <si>
    <t>JEFATURA DE UNIDAD DEPARTAMENTAL DE ANALISIS PRESUPUESTAL</t>
  </si>
  <si>
    <t>SUBDIRECCION DE REQUERIMIENTOS PRESUPUESTALES</t>
  </si>
  <si>
    <t>JEFATURA DE UNIDAD DEPARTAMENTAL DE GESTIONES PRESUPUESTARIAS LIQUIDAS</t>
  </si>
  <si>
    <t>JEFATURA DE UNIDAD DEPARTAMENTAL DE SEGUIMIENTO DEL GASTO DE ENTIDADES PARAESTATALES</t>
  </si>
  <si>
    <t>JEFATURA DE UNIDAD DEPARTAMENTAL DE DICTAMINACION DE PROYECTOS DE INVERSION</t>
  </si>
  <si>
    <t>DIRECTOR (A) EJECUTIVO (A) "B"</t>
  </si>
  <si>
    <t>DIRECCION EJECUTIVA DE NORMATIVA PRESUPUESTARIA</t>
  </si>
  <si>
    <t>DIRECCION DE ESTUDIOS Y DESARROLLO NORMATIVO</t>
  </si>
  <si>
    <t>SUBDIRECCION DE NORMATIVA, ATENCION Y SEGUIMIENTO DE AUDITORIAS PRESUPUESTARIAS</t>
  </si>
  <si>
    <t>JEFATURA DE UNIDAD DEPARTAMENTAL DE CONSULTA Y ACTUALIZACION DE NORMATIVA PRESUPUESTARIA</t>
  </si>
  <si>
    <t>JEFATURA DE UNIDAD DEPARTAMENTAL DE ELABORACION DE NORMATIVA Y CONTROL EN MATERIA DE AUDITORIAS PRESUPUESTARIAS</t>
  </si>
  <si>
    <t>JEFATURA DE UNIDAD DEPARTAMENTAL DE NORMATIVA EN SEGUIMIENTO Y EVALUACION PRESUPUESTARIA</t>
  </si>
  <si>
    <t>JORGE DAVID</t>
  </si>
  <si>
    <t>ESQUINCA</t>
  </si>
  <si>
    <t>ANCHONDO</t>
  </si>
  <si>
    <t>CESAREO</t>
  </si>
  <si>
    <t>MENDOZA</t>
  </si>
  <si>
    <t>IRINEO</t>
  </si>
  <si>
    <t>CARLOS ALBERTO</t>
  </si>
  <si>
    <t>SANCHEZ</t>
  </si>
  <si>
    <t>ALVAREZ</t>
  </si>
  <si>
    <t>MARIA ADELITA</t>
  </si>
  <si>
    <t>MARTINEZ</t>
  </si>
  <si>
    <t>JIMENEZ</t>
  </si>
  <si>
    <t>CLAUDIA</t>
  </si>
  <si>
    <t>ESPINOSA</t>
  </si>
  <si>
    <t>TREJO</t>
  </si>
  <si>
    <t>MARIA DEL CARMEN</t>
  </si>
  <si>
    <t>MORENO</t>
  </si>
  <si>
    <t>RAMIREZ</t>
  </si>
  <si>
    <t>MARISOL</t>
  </si>
  <si>
    <t>LUGO</t>
  </si>
  <si>
    <t>CITLALI</t>
  </si>
  <si>
    <t>GALICIA</t>
  </si>
  <si>
    <t>RAZO</t>
  </si>
  <si>
    <t>CATALINA</t>
  </si>
  <si>
    <t>SANTES</t>
  </si>
  <si>
    <t>REYES</t>
  </si>
  <si>
    <t>FRANCISCO ALBERTO</t>
  </si>
  <si>
    <t>ORTIZ</t>
  </si>
  <si>
    <t>MADRIGAL</t>
  </si>
  <si>
    <t>CESAR</t>
  </si>
  <si>
    <t>GONZALEZ</t>
  </si>
  <si>
    <t>MAXIMO</t>
  </si>
  <si>
    <t>JACQUELINE</t>
  </si>
  <si>
    <t>ROSAS</t>
  </si>
  <si>
    <t>CRUZ</t>
  </si>
  <si>
    <t>RAUL ALEJANDRO</t>
  </si>
  <si>
    <t>PADILLA</t>
  </si>
  <si>
    <t>PACHECO</t>
  </si>
  <si>
    <t>JONATHAN DAUL</t>
  </si>
  <si>
    <t>APARICIO</t>
  </si>
  <si>
    <t>CENOBIO</t>
  </si>
  <si>
    <t>DAVID SAUL</t>
  </si>
  <si>
    <t>REYNOSO</t>
  </si>
  <si>
    <t>CASTAÑEDA</t>
  </si>
  <si>
    <t>BRYAN RICARDO</t>
  </si>
  <si>
    <t>BAUTISTA</t>
  </si>
  <si>
    <t>DAVILA</t>
  </si>
  <si>
    <t>ANAHI LIZETH</t>
  </si>
  <si>
    <t>FLORES</t>
  </si>
  <si>
    <t>HERNANDEZ</t>
  </si>
  <si>
    <t>EDUARDO</t>
  </si>
  <si>
    <t>OLIVER</t>
  </si>
  <si>
    <t>FRANCISCO JAVIER</t>
  </si>
  <si>
    <t>GARCIA</t>
  </si>
  <si>
    <t>MEDINA</t>
  </si>
  <si>
    <t>VACANTE</t>
  </si>
  <si>
    <t>ELIZABETH</t>
  </si>
  <si>
    <t>MERINO</t>
  </si>
  <si>
    <t>LORENZO</t>
  </si>
  <si>
    <t>ALEJANDRA</t>
  </si>
  <si>
    <t>ROJAS</t>
  </si>
  <si>
    <t>NAVARRO</t>
  </si>
  <si>
    <t>ISMAEL</t>
  </si>
  <si>
    <t>DEHESA</t>
  </si>
  <si>
    <t>CLAUDIA IVETTE</t>
  </si>
  <si>
    <t>DEL RIO</t>
  </si>
  <si>
    <t>ESTUDILLO</t>
  </si>
  <si>
    <t>SANTIAGO</t>
  </si>
  <si>
    <t>SAN ROMAN</t>
  </si>
  <si>
    <t>NAVA</t>
  </si>
  <si>
    <t>NOEMI</t>
  </si>
  <si>
    <t>CAMPOS</t>
  </si>
  <si>
    <t>MARIA DEL PILAR</t>
  </si>
  <si>
    <t>BUERBA</t>
  </si>
  <si>
    <t>GOMEZ</t>
  </si>
  <si>
    <t>JAZMIN ALEJANDRA</t>
  </si>
  <si>
    <t>RUBEN</t>
  </si>
  <si>
    <t>FERNANDEZ</t>
  </si>
  <si>
    <t>GUADALUPE ITZEL</t>
  </si>
  <si>
    <t>RODRIGUEZ</t>
  </si>
  <si>
    <t>JESSICA JANET</t>
  </si>
  <si>
    <t>VARGAS</t>
  </si>
  <si>
    <t>VERA</t>
  </si>
  <si>
    <t>MONICA MIREYA</t>
  </si>
  <si>
    <t>LOZADA</t>
  </si>
  <si>
    <t>ANDREA</t>
  </si>
  <si>
    <t>TEJEDA</t>
  </si>
  <si>
    <t>ZAMORATEGUI</t>
  </si>
  <si>
    <t>RICARDO</t>
  </si>
  <si>
    <t>TOLEDO</t>
  </si>
  <si>
    <t>CORONA</t>
  </si>
  <si>
    <t>ARMANDO</t>
  </si>
  <si>
    <t>PIÑA</t>
  </si>
  <si>
    <t>KARLA YASMIN</t>
  </si>
  <si>
    <t>RAYMUNDO</t>
  </si>
  <si>
    <t>TORRES</t>
  </si>
  <si>
    <t>PLATA</t>
  </si>
  <si>
    <t>ABEL</t>
  </si>
  <si>
    <t>SUAREZ</t>
  </si>
  <si>
    <t>QUIANE</t>
  </si>
  <si>
    <t>MARGARITA</t>
  </si>
  <si>
    <t>LOZANO</t>
  </si>
  <si>
    <t>SERRANO</t>
  </si>
  <si>
    <t>LUIS DARIO</t>
  </si>
  <si>
    <t>ORTEGA</t>
  </si>
  <si>
    <t>VERONICA ITZEL</t>
  </si>
  <si>
    <t>VILLEGAS</t>
  </si>
  <si>
    <t>MONICA IVONNE</t>
  </si>
  <si>
    <t>GALARZA</t>
  </si>
  <si>
    <t>WENDY DONAJI</t>
  </si>
  <si>
    <t>RUIZ</t>
  </si>
  <si>
    <t>ABNER</t>
  </si>
  <si>
    <t>GARZA</t>
  </si>
  <si>
    <t>IVAN</t>
  </si>
  <si>
    <t>DE JESUS</t>
  </si>
  <si>
    <t>VELAZQUEZ</t>
  </si>
  <si>
    <t>ANA LAURA</t>
  </si>
  <si>
    <t>RIVERA</t>
  </si>
  <si>
    <t>SILVA</t>
  </si>
  <si>
    <t>PABLO ALBERTO</t>
  </si>
  <si>
    <t>ARECHIGA</t>
  </si>
  <si>
    <t>EDGAR IVAN</t>
  </si>
  <si>
    <t>DIAZ</t>
  </si>
  <si>
    <t>CAMARGO</t>
  </si>
  <si>
    <t>GUADALUPE LUCERO</t>
  </si>
  <si>
    <t>PATRICIO</t>
  </si>
  <si>
    <t>ESQUIVEL</t>
  </si>
  <si>
    <t>SUSANA</t>
  </si>
  <si>
    <t>ALFREDO</t>
  </si>
  <si>
    <t>RIOS</t>
  </si>
  <si>
    <t>LOPEZ</t>
  </si>
  <si>
    <t>RICARDO DEMIAN</t>
  </si>
  <si>
    <t>PAREDES</t>
  </si>
  <si>
    <t>SANTAELLA</t>
  </si>
  <si>
    <t>BADILLO</t>
  </si>
  <si>
    <t>LICEA</t>
  </si>
  <si>
    <t>MONICA LIZET</t>
  </si>
  <si>
    <t>PASTEN</t>
  </si>
  <si>
    <t>ALAN YAIR</t>
  </si>
  <si>
    <t>RAYO</t>
  </si>
  <si>
    <t>EDGAR GERARDO</t>
  </si>
  <si>
    <t>ENRIQUE JAIR</t>
  </si>
  <si>
    <t>VEGA</t>
  </si>
  <si>
    <t>AGUILAR</t>
  </si>
  <si>
    <t>RODOLFO EMMANUEL</t>
  </si>
  <si>
    <t>GALLARDO</t>
  </si>
  <si>
    <t>RICARDO RAMON</t>
  </si>
  <si>
    <t>MARQUEZ</t>
  </si>
  <si>
    <t>RODRIGO</t>
  </si>
  <si>
    <t>CORREA</t>
  </si>
  <si>
    <t>LINA</t>
  </si>
  <si>
    <t>RIQUELME</t>
  </si>
  <si>
    <t>ULISES</t>
  </si>
  <si>
    <t>GUTIERREZ</t>
  </si>
  <si>
    <t>PAOLA</t>
  </si>
  <si>
    <t>MORALES</t>
  </si>
  <si>
    <t>ROXANA</t>
  </si>
  <si>
    <t>VLADIMIR ALBERTO</t>
  </si>
  <si>
    <t>BRAVO</t>
  </si>
  <si>
    <t>MAYEN</t>
  </si>
  <si>
    <t>DIEGO</t>
  </si>
  <si>
    <t>HURTADO</t>
  </si>
  <si>
    <t>JORGE DE JESUS</t>
  </si>
  <si>
    <t>NELLY ESMERALDA</t>
  </si>
  <si>
    <t>LINARES</t>
  </si>
  <si>
    <t>JOSE JAVIER</t>
  </si>
  <si>
    <t>DE LA ROSA</t>
  </si>
  <si>
    <t>NAVARRETE</t>
  </si>
  <si>
    <t>VICTOR ADRIAN</t>
  </si>
  <si>
    <t>AMBROSIO</t>
  </si>
  <si>
    <t>DANIEL ALEJANDRO</t>
  </si>
  <si>
    <t>IXHEL</t>
  </si>
  <si>
    <t>SOLANO</t>
  </si>
  <si>
    <t>MERCADO</t>
  </si>
  <si>
    <t>BALFRE IVAN</t>
  </si>
  <si>
    <t>GUERRA</t>
  </si>
  <si>
    <t>NAYELI GISELLE</t>
  </si>
  <si>
    <t>DORANTES</t>
  </si>
  <si>
    <t>YESSENIA</t>
  </si>
  <si>
    <t>JUAREZ</t>
  </si>
  <si>
    <t>ACEVEDO</t>
  </si>
  <si>
    <t>ELVIA</t>
  </si>
  <si>
    <t>CHAVARRIA</t>
  </si>
  <si>
    <t>MIGUEL SEBASTIAN</t>
  </si>
  <si>
    <t>BOLAÑOS</t>
  </si>
  <si>
    <t>COSSIO</t>
  </si>
  <si>
    <t>PATRICIA ITZEL</t>
  </si>
  <si>
    <t>GUSTAVO ANTONIO</t>
  </si>
  <si>
    <t>PEREA</t>
  </si>
  <si>
    <t>JOSE JULIAN</t>
  </si>
  <si>
    <t>VELASCO</t>
  </si>
  <si>
    <t>AGUSTIN</t>
  </si>
  <si>
    <t>CUELLAR</t>
  </si>
  <si>
    <t>BRAYAN RENE</t>
  </si>
  <si>
    <t>ANA LIDIA</t>
  </si>
  <si>
    <t>GUADALUPE</t>
  </si>
  <si>
    <t>SAUCEDO</t>
  </si>
  <si>
    <t>DIANA EDITH</t>
  </si>
  <si>
    <t>SALCEDO</t>
  </si>
  <si>
    <t>JUAN ANTONIO</t>
  </si>
  <si>
    <t>EZEQUIEL</t>
  </si>
  <si>
    <t>MATA</t>
  </si>
  <si>
    <t>VIDAL</t>
  </si>
  <si>
    <t>DOMINGA MARIA</t>
  </si>
  <si>
    <t>JACINTO</t>
  </si>
  <si>
    <t>DANIELA MONSERRAT</t>
  </si>
  <si>
    <t>BENITEZ</t>
  </si>
  <si>
    <t>JAFET RODRIGO</t>
  </si>
  <si>
    <t>Gerencia Pública</t>
  </si>
  <si>
    <t>Ver nota aclaratoria en la columna Nota</t>
  </si>
  <si>
    <t>Derecho</t>
  </si>
  <si>
    <t>Derecho Penal</t>
  </si>
  <si>
    <t>Sistema de Responsabilidad de Servidores Públicos</t>
  </si>
  <si>
    <t>Ciencias de la Informática</t>
  </si>
  <si>
    <t>Contador (a) Público (a)</t>
  </si>
  <si>
    <t>Arquitectura</t>
  </si>
  <si>
    <t>Administración</t>
  </si>
  <si>
    <t>Contaduría</t>
  </si>
  <si>
    <t>Administración y Políticas Públicas con Enfoque en Gestión Gubernamental</t>
  </si>
  <si>
    <t>Contaduria</t>
  </si>
  <si>
    <t>Economía</t>
  </si>
  <si>
    <t>Vacante</t>
  </si>
  <si>
    <t>Economía y Finanzas</t>
  </si>
  <si>
    <t>Informática</t>
  </si>
  <si>
    <t>Ciencias Políticas y Administración Pública</t>
  </si>
  <si>
    <t>Asistente Administrativo (a)</t>
  </si>
  <si>
    <t>Programador (a) AnalIista</t>
  </si>
  <si>
    <t>Contaduría Pública y Finanzas</t>
  </si>
  <si>
    <t>Ingeniería Matemática</t>
  </si>
  <si>
    <t>Ingenieria Matemática</t>
  </si>
  <si>
    <t>Administración y Políticas Públicas</t>
  </si>
  <si>
    <t>Geografía</t>
  </si>
  <si>
    <t>Administración Financiera</t>
  </si>
  <si>
    <t>Ciencias</t>
  </si>
  <si>
    <t>Gobernanza y Globalización</t>
  </si>
  <si>
    <t>Dirección Financiera</t>
  </si>
  <si>
    <t>Administración de Empresas</t>
  </si>
  <si>
    <t>Dirección de Proyectos de Innovación</t>
  </si>
  <si>
    <t>Banca y Finanzas</t>
  </si>
  <si>
    <t>Relaciones Internacionales</t>
  </si>
  <si>
    <t>Administración Industrial</t>
  </si>
  <si>
    <t>Ingeniero (a) Topografo (a) y Fotogrametrista</t>
  </si>
  <si>
    <t>Población y Desarrollo</t>
  </si>
  <si>
    <t>Gobierno y Asuntos Públicos</t>
  </si>
  <si>
    <t>Actuaria</t>
  </si>
  <si>
    <t>Matemáticas</t>
  </si>
  <si>
    <t>Auditoria Gubernamental, Rendición de Cuentas y Gestión Estratégica</t>
  </si>
  <si>
    <t>Administración y Gestión Pública</t>
  </si>
  <si>
    <t>Sociología</t>
  </si>
  <si>
    <t>https://transparencia.finanzas.cdmx.gob.mx/repositorio/public/upload/repositorio/DGAyF/2024/scp/fracc_XVII/esquinca_anchondo_jorge_david_2024_T4.xlsx</t>
  </si>
  <si>
    <t>https://transparencia.finanzas.cdmx.gob.mx/repositorio/public/upload/repositorio/DGAyF/2023/scp/fracc_XVII_perfiles/egresos_19005057.pdf</t>
  </si>
  <si>
    <t>https://transparencia.finanzas.cdmx.gob.mx/repositorio/public/upload/repositorio/DGAyF/2023/scp/fracc_XVII_perfiles/egresos_19005058.pdf</t>
  </si>
  <si>
    <t>http://transparencia.finanzas.cdmx.gob.mx/repositorio/public/upload/repositorio/DGAyF/2019/scp/fracc_XVII/sanchez_alvarez_carlos_alberto.xlsx</t>
  </si>
  <si>
    <t>https://transparencia.finanzas.cdmx.gob.mx/repositorio/public/upload/repositorio/DGAyF/2023/scp/fracc_XVII_perfiles/egresos_19005059.pdf</t>
  </si>
  <si>
    <t>http://transparencia.finanzas.cdmx.gob.mx/repositorio/public/upload/repositorio/DGAyF/2019/scp/fracc_XVII/martinez_jimenez_maria_adelita.xlsx</t>
  </si>
  <si>
    <t>https://transparencia.finanzas.cdmx.gob.mx/repositorio/public/upload/repositorio/DGAyF/2023/scp/fracc_XVII_perfiles/egresos_19005060.pdf</t>
  </si>
  <si>
    <t>https://transparencia.finanzas.cdmx.gob.mx/repositorio/public/upload/repositorio/DGAyF/2025/scp/fracc_XVII/espinosa_trejo_claudia_2025_T3.xlsx</t>
  </si>
  <si>
    <t>https://transparencia.finanzas.cdmx.gob.mx/repositorio/public/upload/repositorio/DGAyF/2023/scp/fracc_XVII_perfiles/egresos_19005063.pdf</t>
  </si>
  <si>
    <t>https://transparencia.finanzas.cdmx.gob.mx/repositorio/public/upload/repositorio/DGAyF/2024/scp/fracc_XVII/moreno_ramirez_maria_del_carmen_2024_T4.xlsx</t>
  </si>
  <si>
    <t>https://transparencia.finanzas.cdmx.gob.mx/repositorio/public/upload/repositorio/DGAyF/2023/scp/fracc_XVII_perfiles/egresos_19005069.pdf</t>
  </si>
  <si>
    <t>https://transparencia.finanzas.cdmx.gob.mx/repositorio/public/upload/repositorio/DGAyF/2022/scp/fracc_XVII/martinez_lugo_marisol_2022_T2.xlsx</t>
  </si>
  <si>
    <t>https://transparencia.finanzas.cdmx.gob.mx/repositorio/public/upload/repositorio/DGAyF/2023/scp/fracc_XVII_perfiles/egresos_19005070.pdf</t>
  </si>
  <si>
    <t>https://transparencia.finanzas.cdmx.gob.mx/repositorio/public/upload/repositorio/DGAyF/2025/scp/fracc_XVII/galicia_razo_citlali_2025_T3.xlsx</t>
  </si>
  <si>
    <t>https://transparencia.finanzas.cdmx.gob.mx/repositorio/public/upload/repositorio/DGAyF/2023/scp/fracc_XVII_perfiles/egresos_19005071.pdf</t>
  </si>
  <si>
    <t>https://transparencia.finanzas.cdmx.gob.mx/repositorio/public/upload/repositorio/DGAyF/2023/scp/fracc_XVII/santes_reyes_catalina_2023_T3.xlsx</t>
  </si>
  <si>
    <t>https://transparencia.finanzas.cdmx.gob.mx/repositorio/public/upload/repositorio/DGAyF/2023/scp/fracc_XVII_perfiles/egresos_19005073.pdf</t>
  </si>
  <si>
    <t>http://transparencia.finanzas.cdmx.gob.mx/repositorio/public/upload/repositorio/DGAyF/2019/scp/fracc_XVII/ortiz_madrigal_francisco_alberto_2020_1T.xlsx</t>
  </si>
  <si>
    <t>https://transparencia.finanzas.cdmx.gob.mx/repositorio/public/upload/repositorio/DGAyF/2023/scp/fracc_XVII_perfiles/egresos_19005072.pdf</t>
  </si>
  <si>
    <t>https://transparencia.finanzas.cdmx.gob.mx/repositorio/public/upload/repositorio/DGAyF/2025/scp/fracc_XVII/gonzalez_maximo_cesar_2025_T1.xlsx</t>
  </si>
  <si>
    <t>https://transparencia.finanzas.cdmx.gob.mx/repositorio/public/upload/repositorio/DGAyF/2023/scp/fracc_XVII_perfiles/egresos_19005074.pdf</t>
  </si>
  <si>
    <t>https://transparencia.finanzas.cdmx.gob.mx/repositorio/public/upload/repositorio/DGAyF/2026/SCP/FRACC%20XVII/rosas_cruz_jacqueline_2026_T1.xlsx</t>
  </si>
  <si>
    <t>https://transparencia.finanzas.cdmx.gob.mx/repositorio/public/upload/repositorio/DGAyF/2023/scp/fracc_XVII_perfiles/egresos_19005075.pdf</t>
  </si>
  <si>
    <t>https://transparencia.finanzas.cdmx.gob.mx/repositorio/public/upload/repositorio/DGAyF/2026/SCP/FRACC%20XVII/padilla_pacheco_raul_alejandro_2026_T1.xlsx</t>
  </si>
  <si>
    <t>https://transparencia.finanzas.cdmx.gob.mx/repositorio/public/upload/repositorio/DGAyF/2023/scp/fracc_XVII_perfiles/egresos_19005076.pdf</t>
  </si>
  <si>
    <t>https://transparencia.finanzas.cdmx.gob.mx/repositorio/public/upload/repositorio/DGAyF/2025/scp/fracc_XVII/aparicio_cenobio_jonathan_daul_2025_T1.xlsx</t>
  </si>
  <si>
    <t>https://transparencia.finanzas.cdmx.gob.mx/repositorio/public/upload/repositorio/DGAyF/2023/scp/fracc_XVII_perfiles/egresos_19005077.pdf</t>
  </si>
  <si>
    <t>https://transparencia.finanzas.cdmx.gob.mx/repositorio/public/upload/repositorio/DGAyF/2025/scp/fracc_XVII/reynoso_castaneda_david_saul_2025_T1.xlsx</t>
  </si>
  <si>
    <t>https://transparencia.finanzas.cdmx.gob.mx/repositorio/public/upload/repositorio/DGAyF/2023/scp/fracc_XVII_perfiles/egresos_19005078.pdf</t>
  </si>
  <si>
    <t>https://transparencia.finanzas.cdmx.gob.mx/repositorio/public/upload/repositorio/DGAyF/2026/SCP/FRACC%20XVII/bautista_davila_bryan_ricardo_2026_T1.xlsx</t>
  </si>
  <si>
    <t>https://transparencia.finanzas.cdmx.gob.mx/repositorio/public/upload/repositorio/DGAyF/2023/scp/fracc_XVII_perfiles/egresos_19005079.pdf</t>
  </si>
  <si>
    <t>https://transparencia.finanzas.cdmx.gob.mx/repositorio/public/upload/repositorio/DGAyF/2025/scp/fracc_XVII/flores_hernandez_anahi_lizeth_2025_T1.xlsx</t>
  </si>
  <si>
    <t>https://transparencia.finanzas.cdmx.gob.mx/repositorio/public/upload/repositorio/DGAyF/2023/scp/fracc_XVII_perfiles/egresos_19005081.pdf</t>
  </si>
  <si>
    <t>https://transparencia.finanzas.cdmx.gob.mx/repositorio/public/upload/repositorio/DGAyF/2026/SCP/FRACC%20XVII/martinez_oliver_eduardo_2026_T1.xlsx</t>
  </si>
  <si>
    <t>https://transparencia.finanzas.cdmx.gob.mx/repositorio/public/upload/repositorio/DGAyF/2023/scp/fracc_XVII_perfiles/egresos_19005083.pdf</t>
  </si>
  <si>
    <t>https://transparencia.finanzas.cdmx.gob.mx/repositorio/public/upload/repositorio/DGAyF/2026/SCP/FRACC%20XVII/garcia_medina_francisco_javier_2026_T1.xlsx</t>
  </si>
  <si>
    <t>https://transparencia.finanzas.cdmx.gob.mx/repositorio/public/upload/repositorio/DGAyF/2023/scp/fracc_XVII_perfiles/egresos_19005084.pdf</t>
  </si>
  <si>
    <t>https://transparencia.finanzas.cdmx.gob.mx/repositorio/public/upload/repositorio/DGAyF/2026/SCP/FRACC%20XVII/vacante_2026.pdf</t>
  </si>
  <si>
    <t>https://transparencia.finanzas.cdmx.gob.mx/repositorio/public/upload/repositorio/DGAyF/2023/scp/fracc_XVII_perfiles/egresos_19005086.pdf</t>
  </si>
  <si>
    <t>https://transparencia.finanzas.cdmx.gob.mx/repositorio/public/upload/repositorio/DGAyF/2026/SCP/FRACC%20XVII/merino_lorenzo_elizabeth_2026_T1.xlsx</t>
  </si>
  <si>
    <t>https://transparencia.finanzas.cdmx.gob.mx/repositorio/public/upload/repositorio/DGAyF/2023/scp/fracc_XVII_perfiles/egresos_19005088.pdf</t>
  </si>
  <si>
    <t>https://transparencia.finanzas.cdmx.gob.mx/repositorio/public/upload/repositorio/DGAyF/2023/scp/fracc_XVII_perfiles/egresos_19005089.pdf</t>
  </si>
  <si>
    <t>https://transparencia.finanzas.cdmx.gob.mx/repositorio/public/upload/repositorio/DGAyF/2025/scp/fracc_XVII/rojas_navarro_alejandra_2025_T1.xlsx</t>
  </si>
  <si>
    <t>https://transparencia.finanzas.cdmx.gob.mx/repositorio/public/upload/repositorio/DGAyF/2023/scp/fracc_XVII_perfiles/egresos_19005090.pdf</t>
  </si>
  <si>
    <t>https://transparencia.finanzas.cdmx.gob.mx/repositorio/public/upload/repositorio/DGAyF/2025/scp/fracc_XVII/dehesa_ramirez_ismael_2025_T1.xlsx</t>
  </si>
  <si>
    <t>https://transparencia.finanzas.cdmx.gob.mx/repositorio/public/upload/repositorio/DGAyF/2023/scp/fracc_XVII_perfiles/egresos_19005091.pdf</t>
  </si>
  <si>
    <t>https://transparencia.finanzas.cdmx.gob.mx/repositorio/public/upload/repositorio/DGAyF/2024/scp/fracc_XVII/del_rio_estudillo_claudia_ivette_2024_T2.xlsx</t>
  </si>
  <si>
    <t>https://transparencia.finanzas.cdmx.gob.mx/repositorio/public/upload/repositorio/DGAyF/2023/scp/fracc_XVII_perfiles/egresos_19005092.pdf</t>
  </si>
  <si>
    <t>https://transparencia.finanzas.cdmx.gob.mx/repositorio/public/upload/repositorio/DGAyF/2025/scp/fracc_XVII/san_roman_nava_santiago_2025_T1.xlsx</t>
  </si>
  <si>
    <t>https://transparencia.finanzas.cdmx.gob.mx/repositorio/public/upload/repositorio/DGAyF/2023/scp/fracc_XVII_perfiles/egresos_19005094.pdf</t>
  </si>
  <si>
    <t>https://transparencia.finanzas.cdmx.gob.mx/repositorio/public/upload/repositorio/DGAyF/2024/scp/fracc_XVII/campos_luego_noemi_2024_T4.xlsx</t>
  </si>
  <si>
    <t>https://transparencia.finanzas.cdmx.gob.mx/repositorio/public/upload/repositorio/DGAyF/2023/scp/fracc_XVII_perfiles/egresos_19005095.pdf</t>
  </si>
  <si>
    <t>https://transparencia.finanzas.cdmx.gob.mx/repositorio/public/upload/repositorio/DGAyF/2025/scp/fracc_XVII/buerba_gomez_maria_del_pilar_2025_T1.xlsx</t>
  </si>
  <si>
    <t>https://transparencia.finanzas.cdmx.gob.mx/repositorio/public/upload/repositorio/DGAyF/2023/scp/fracc_XVII_perfiles/egresos_19005097.pdf</t>
  </si>
  <si>
    <t>https://transparencia.finanzas.cdmx.gob.mx/repositorio/public/upload/repositorio/DGAyF/2025/scp/fracc_XVII/ortiz_martinez_jazmin_alejandra_2025_T2.xlsx</t>
  </si>
  <si>
    <t>https://transparencia.finanzas.cdmx.gob.mx/repositorio/public/upload/repositorio/DGAyF/2023/scp/fracc_XVII_perfiles/egresos_19005105.pdf</t>
  </si>
  <si>
    <t>http://transparencia.finanzas.cdmx.gob.mx/repositorio/public/upload/repositorio/DGAyF/2019/scp/fracc_XVII/cruz_fernandez_ruben.xlsx</t>
  </si>
  <si>
    <t>https://transparencia.finanzas.cdmx.gob.mx/repositorio/public/upload/repositorio/DGAyF/2023/scp/fracc_XVII_perfiles/egresos_19005106.pdf</t>
  </si>
  <si>
    <t>https://transparencia.finanzas.cdmx.gob.mx/repositorio/public/upload/repositorio/DGAyF/2025/scp/fracc_XVII/irineo_rodriguez_guadalupe_itzel_2025_T3.xlsx</t>
  </si>
  <si>
    <t>https://transparencia.finanzas.cdmx.gob.mx/repositorio/public/upload/repositorio/DGAyF/2023/scp/fracc_XVII_perfiles/egresos_19005107.pdf</t>
  </si>
  <si>
    <t>https://transparencia.finanzas.cdmx.gob.mx/repositorio/public/upload/repositorio/DGAyF/2025/scp/fracc_XVII/vargas_vera_jessica_janet_2025_T2.xlsx</t>
  </si>
  <si>
    <t>https://transparencia.finanzas.cdmx.gob.mx/repositorio/public/upload/repositorio/DGAyF/2023/scp/fracc_XVII_perfiles/egresos_19005098.pdf</t>
  </si>
  <si>
    <t>https://transparencia.finanzas.cdmx.gob.mx/repositorio/public/upload/repositorio/DGAyF/2025/scp/fracc_XVII/lozada_alvarez_monica_mireya_2025_T2.xlsx</t>
  </si>
  <si>
    <t>https://transparencia.finanzas.cdmx.gob.mx/repositorio/public/upload/repositorio/DGAyF/2023/scp/fracc_XVII_perfiles/egresos_19005099.pdf</t>
  </si>
  <si>
    <t>https://transparencia.finanzas.cdmx.gob.mx/repositorio/public/upload/repositorio/DGAyF/2025/scp/fracc_XVII/tejeda_zamorategui_andrea_2025_T2.xlsx</t>
  </si>
  <si>
    <t>https://transparencia.finanzas.cdmx.gob.mx/repositorio/public/upload/repositorio/DGAyF/2023/scp/fracc_XVII_perfiles/egresos_19005100.pdf</t>
  </si>
  <si>
    <t>https://transparencia.finanzas.cdmx.gob.mx/repositorio/public/upload/repositorio/DGAyF/2026/SCP/FRACC%20XVII/toledo_corona_ricardo_2026_T1.xlsx</t>
  </si>
  <si>
    <t>https://transparencia.finanzas.cdmx.gob.mx/repositorio/public/upload/repositorio/DGAyF/2023/scp/fracc_XVII_perfiles/egresos_19005101.pdf</t>
  </si>
  <si>
    <t>http://transparencia.finanzas.cdmx.gob.mx/repositorio/public/upload/repositorio/DGAyF/2019/scp/fracc_XVII/galicia_pina_armando.xlsx</t>
  </si>
  <si>
    <t>https://transparencia.finanzas.cdmx.gob.mx/repositorio/public/upload/repositorio/DGAyF/2023/scp/fracc_XVII_perfiles/egresos_19005102.pdf</t>
  </si>
  <si>
    <t>http://transparencia.finanzas.cdmx.gob.mx/repositorio/public/upload/repositorio/DGAyF/2021/scp/fracc_XVII/irineo_rodriguez_karla_yazmin_2021_T3.xlsx</t>
  </si>
  <si>
    <t>https://transparencia.finanzas.cdmx.gob.mx/repositorio/public/upload/repositorio/DGAyF/2023/scp/fracc_XVII_perfiles/egresos_19005103.pdf</t>
  </si>
  <si>
    <t>http://transparencia.finanzas.cdmx.gob.mx/repositorio/public/upload/repositorio/DGAyF/2019/scp/fracc_XVII/torres_plata_raymundo.xlsx</t>
  </si>
  <si>
    <t>https://transparencia.finanzas.cdmx.gob.mx/repositorio/public/upload/repositorio/DGAyF/2023/scp/fracc_XVII_perfiles/egresos_19005104.pdf</t>
  </si>
  <si>
    <t>https://transparencia.finanzas.cdmx.gob.mx/repositorio/public/upload/repositorio/DGAyF/2025/scp/fracc_XVII/suarez_quiane_abel_2025_T1.xlsx</t>
  </si>
  <si>
    <t>https://transparencia.finanzas.cdmx.gob.mx/repositorio/public/upload/repositorio/DGAyF/2023/scp/fracc_XVII_perfiles/egresos_19005108.pdf</t>
  </si>
  <si>
    <t>http://transparencia.finanzas.cdmx.gob.mx/repositorio/public/upload/repositorio/DGAyF/2019/scp/fracc_XVII/lozano_serrano_margarita.xlsx</t>
  </si>
  <si>
    <t>https://transparencia.finanzas.cdmx.gob.mx/repositorio/public/upload/repositorio/DGAyF/2023/scp/fracc_XVII_perfiles/egresos_19005109.pdf</t>
  </si>
  <si>
    <t>https://transparencia.finanzas.cdmx.gob.mx/repositorio/public/upload/repositorio/DGAyF/2025/scp/fracc_XVII/ortega_bautista_luis_dario_2025_T3.xlsx</t>
  </si>
  <si>
    <t>https://transparencia.finanzas.cdmx.gob.mx/repositorio/public/upload/repositorio/DGAyF/2023/scp/fracc_XVII_perfiles/egresos_19005110.pdf</t>
  </si>
  <si>
    <t>https://transparencia.finanzas.cdmx.gob.mx/repositorio/public/upload/repositorio/DGAyF/2023/scp/fracc_XVII_perfiles/egresos_19005111.pdf</t>
  </si>
  <si>
    <t>https://transparencia.finanzas.cdmx.gob.mx/repositorio/public/upload/repositorio/DGAyF/2025/scp/fracc_XVII/santiago_villegas_veronica_itzel_2025_T2.xlsx</t>
  </si>
  <si>
    <t>https://transparencia.finanzas.cdmx.gob.mx/repositorio/public/upload/repositorio/DGAyF/2023/scp/fracc_XVII_perfiles/egresos_19005112.pdf</t>
  </si>
  <si>
    <t>https://transparencia.finanzas.cdmx.gob.mx/repositorio/public/upload/repositorio/DGAyF/2025/scp/fracc_XVII/vera_galarza_monica_ivonne_2025_T2.xlsx</t>
  </si>
  <si>
    <t>https://transparencia.finanzas.cdmx.gob.mx/repositorio/public/upload/repositorio/DGAyF/2023/scp/fracc_XVII_perfiles/egresos_19005113.pdf</t>
  </si>
  <si>
    <t>https://transparencia.finanzas.cdmx.gob.mx/repositorio/public/upload/repositorio/DGAyF/2023/scp/fracc_XVII_perfiles/egresos_19005114.pdf</t>
  </si>
  <si>
    <t>https://transparencia.finanzas.cdmx.gob.mx/repositorio/public/upload/repositorio/DGAyF/2025/scp/fracc_XVII/ortiz_ruiz_ricardo_2025_T1.xlsx</t>
  </si>
  <si>
    <t>https://transparencia.finanzas.cdmx.gob.mx/repositorio/public/upload/repositorio/DGAyF/2023/scp/fracc_XVII_perfiles/egresos_19005115.pdf</t>
  </si>
  <si>
    <t>https://transparencia.finanzas.cdmx.gob.mx/repositorio/public/upload/repositorio/DGAyF/2022/scp/fracc_XVII/garza_cruz_abner_2022_T2.xlsx</t>
  </si>
  <si>
    <t>https://transparencia.finanzas.cdmx.gob.mx/repositorio/public/upload/repositorio/DGAyF/2023/scp/fracc_XVII_perfiles/egresos_19005116.pdf</t>
  </si>
  <si>
    <t>https://transparencia.finanzas.cdmx.gob.mx/repositorio/public/upload/repositorio/DGAyF/2022/scp/fracc_XVII/de_jesus_velazquez_juan_2022_T3.xlsx</t>
  </si>
  <si>
    <t>https://transparencia.finanzas.cdmx.gob.mx/repositorio/public/upload/repositorio/DGAyF/2023/scp/fracc_XVII_perfiles/egresos_19005117.pdf</t>
  </si>
  <si>
    <t>https://transparencia.finanzas.cdmx.gob.mx/repositorio/public/upload/repositorio/DGAyF/2024/scp/fracc_XVII/rivera_silva_ana_laura_2024_T4.xlsx</t>
  </si>
  <si>
    <t>https://transparencia.finanzas.cdmx.gob.mx/repositorio/public/upload/repositorio/DGAyF/2023/scp/fracc_XVII_perfiles/egresos_19005118.pdf</t>
  </si>
  <si>
    <t>https://transparencia.finanzas.cdmx.gob.mx/repositorio/public/upload/repositorio/DGAyF/2025/scp/fracc_XVII/arechiga_fernandez_pablo_alberto_2025_T2.xlsx</t>
  </si>
  <si>
    <t>https://transparencia.finanzas.cdmx.gob.mx/repositorio/public/upload/repositorio/DGAyF/2023/scp/fracc_XVII_perfiles/egresos_19005119.pdf</t>
  </si>
  <si>
    <t>https://transparencia.finanzas.cdmx.gob.mx/repositorio/public/upload/repositorio/DGAyF/2025/scp/fracc_XVII/diaz_camargo_edgar_ivan_2025_T3.xlsx</t>
  </si>
  <si>
    <t>https://transparencia.finanzas.cdmx.gob.mx/repositorio/public/upload/repositorio/DGAyF/2023/scp/fracc_XVII_perfiles/egresos_19005120.pdf</t>
  </si>
  <si>
    <t>https://transparencia.finanzas.cdmx.gob.mx/repositorio/public/upload/repositorio/DGAyF/2024/scp/fracc_XVII/patricio_esquivel_guadalupe_lucero_2024_T4.xlsx</t>
  </si>
  <si>
    <t>https://transparencia.finanzas.cdmx.gob.mx/repositorio/public/upload/repositorio/DGAyF/2023/scp/fracc_XVII_perfiles/egresos_19005121.pdf</t>
  </si>
  <si>
    <t>http://transparencia.finanzas.cdmx.gob.mx/repositorio/public/upload/repositorio/DGAyF/2019/scp/fracc_XVII/arechiga_hernandez_susana.xlsx</t>
  </si>
  <si>
    <t>https://transparencia.finanzas.cdmx.gob.mx/repositorio/public/upload/repositorio/DGAyF/2023/scp/fracc_XVII_perfiles/egresos_19005122.pdf</t>
  </si>
  <si>
    <t>https://transparencia.finanzas.cdmx.gob.mx/repositorio/public/upload/repositorio/DGAyF/2025/scp/fracc_XVII/rios_lopez_alfredo_2025_T2.xlsx</t>
  </si>
  <si>
    <t>https://transparencia.finanzas.cdmx.gob.mx/repositorio/public/upload/repositorio/DGAyF/2023/scp/fracc_XVII_perfiles/egresos_19005123.pdf</t>
  </si>
  <si>
    <t>https://transparencia.finanzas.cdmx.gob.mx/repositorio/public/upload/repositorio/DGAyF/2025/scp/fracc_XVII/paredes_santaella_ricardo_demian_2025_T2.xlsx</t>
  </si>
  <si>
    <t>https://transparencia.finanzas.cdmx.gob.mx/repositorio/public/upload/repositorio/DGAyF/2023/scp/fracc_XVII_perfiles/egresos_19005124.pdf</t>
  </si>
  <si>
    <t>https://transparencia.finanzas.cdmx.gob.mx/repositorio/public/upload/repositorio/DGAyF/2023/scp/fracc_XVII/badillo_licea_eduardo_2023_T3.xlsx</t>
  </si>
  <si>
    <t>https://transparencia.finanzas.cdmx.gob.mx/repositorio/public/upload/repositorio/DGAyF/2023/scp/fracc_XVII_perfiles/egresos_19005125.pdf</t>
  </si>
  <si>
    <t>https://transparencia.finanzas.cdmx.gob.mx/repositorio/public/upload/repositorio/DGAyF/2025/scp/fracc_XVII/pasten_silva_monica_lizet_2025_T3.xlsx</t>
  </si>
  <si>
    <t>https://transparencia.finanzas.cdmx.gob.mx/repositorio/public/upload/repositorio/DGAyF/2023/scp/fracc_XVII_perfiles/egresos_19005126.pdf</t>
  </si>
  <si>
    <t>https://transparencia.finanzas.cdmx.gob.mx/repositorio/public/upload/repositorio/DGAyF/2025/scp/fracc_XVII/ruiz_rayo_alan_yair_2025_T2.xlsx</t>
  </si>
  <si>
    <t>https://transparencia.finanzas.cdmx.gob.mx/repositorio/public/upload/repositorio/DGAyF/2023/scp/fracc_XVII_perfiles/egresos_19005127.pdf</t>
  </si>
  <si>
    <t>https://transparencia.finanzas.cdmx.gob.mx/repositorio/public/upload/repositorio/DGAyF/2025/scp/fracc_XVII/hernandez_jimenez_edgar_gerardo_2025_T3.xlsx</t>
  </si>
  <si>
    <t>https://transparencia.finanzas.cdmx.gob.mx/repositorio/public/upload/repositorio/DGAyF/2023/scp/fracc_XVII_perfiles/egresos_19005128.pdf</t>
  </si>
  <si>
    <t>https://transparencia.finanzas.cdmx.gob.mx/repositorio/public/upload/repositorio/DGAyF/2025/scp/fracc_XVII/vega_aguilar_enrique_jair_2025_T3.xlsx</t>
  </si>
  <si>
    <t>https://transparencia.finanzas.cdmx.gob.mx/repositorio/public/upload/repositorio/DGAyF/2023/scp/fracc_XVII_perfiles/egresos_19005129.pdf</t>
  </si>
  <si>
    <t>https://transparencia.finanzas.cdmx.gob.mx/repositorio/public/upload/repositorio/DGAyF/2025/scp/fracc_XVII/fernandez_gallardo_rodolfo_emmanuel_2025_T3.xlsx</t>
  </si>
  <si>
    <t>https://transparencia.finanzas.cdmx.gob.mx/repositorio/public/upload/repositorio/DGAyF/2023/scp/fracc_XVII_perfiles/egresos_19005130.pdf</t>
  </si>
  <si>
    <t>http://transparencia.finanzas.cdmx.gob.mx/repositorio/public/upload/repositorio/DGAyF/2019/scp/fracc_XVII/marquez_moreno_ricardo_ramon.xlsx</t>
  </si>
  <si>
    <t>https://transparencia.finanzas.cdmx.gob.mx/repositorio/public/upload/repositorio/DGAyF/2023/scp/fracc_XVII_perfiles/egresos_19005131.pdf</t>
  </si>
  <si>
    <t>https://transparencia.finanzas.cdmx.gob.mx/repositorio/public/upload/repositorio/DGAyF/2023/scp/fracc_XVII_perfiles/egresos_19005132.pdf</t>
  </si>
  <si>
    <t>https://transparencia.finanzas.cdmx.gob.mx/repositorio/public/upload/repositorio/DGAyF/2025/scp/fracc_XVII/riquelme_martinez_lina_2025_T4.xlsx</t>
  </si>
  <si>
    <t>https://transparencia.finanzas.cdmx.gob.mx/repositorio/public/upload/repositorio/DGAyF/2023/scp/fracc_XVII_perfiles/egresos_19005133.pdf</t>
  </si>
  <si>
    <t>https://transparencia.finanzas.cdmx.gob.mx/repositorio/public/upload/repositorio/DGAyF/2026/SCP/FRACC%20XVII/garcia_gutierrez_ulises_2026_T1.xlsx</t>
  </si>
  <si>
    <t>https://transparencia.finanzas.cdmx.gob.mx/repositorio/public/upload/repositorio/DGAyF/2023/scp/fracc_XVII_perfiles/egresos_19005134.pdf</t>
  </si>
  <si>
    <t>https://transparencia.finanzas.cdmx.gob.mx/repositorio/public/upload/repositorio/DGAyF/2025/scp/fracc_XVII/morales_alvarez_paola_2025_T2.xlsx</t>
  </si>
  <si>
    <t>https://transparencia.finanzas.cdmx.gob.mx/repositorio/public/upload/repositorio/DGAyF/2023/scp/fracc_XVII_perfiles/egresos_19005135.pdf</t>
  </si>
  <si>
    <t>https://transparencia.finanzas.cdmx.gob.mx/repositorio/public/upload/repositorio/DGAyF/2025/scp/fracc_XVII/espinosa_ortega_roxana_2025_T2.xlsx</t>
  </si>
  <si>
    <t>https://transparencia.finanzas.cdmx.gob.mx/repositorio/public/upload/repositorio/DGAyF/2023/scp/fracc_XVII_perfiles/egresos_19005136.pdf</t>
  </si>
  <si>
    <t>https://transparencia.finanzas.cdmx.gob.mx/repositorio/public/upload/repositorio/DGAyF/2025/scp/fracc_XVII/bravo_mayen_vladimir_alberto_2025_T3.xlsx</t>
  </si>
  <si>
    <t>https://transparencia.finanzas.cdmx.gob.mx/repositorio/public/upload/repositorio/DGAyF/2023/scp/fracc_XVII_perfiles/egresos_19005137.pdf</t>
  </si>
  <si>
    <t>https://transparencia.finanzas.cdmx.gob.mx/repositorio/public/upload/repositorio/DGAyF/2023/scp/fracc_XVII_perfiles/egresos_19005138.pdf</t>
  </si>
  <si>
    <t>https://transparencia.finanzas.cdmx.gob.mx/repositorio/public/upload/repositorio/DGAyF/2024/scp/fracc_XVII/lorenzo_ruiz_jorge_de_jesus_2024_T4.xlsx</t>
  </si>
  <si>
    <t>https://transparencia.finanzas.cdmx.gob.mx/repositorio/public/upload/repositorio/DGAyF/2023/scp/fracc_XVII_perfiles/egresos_19005139.pdf</t>
  </si>
  <si>
    <t>https://transparencia.finanzas.cdmx.gob.mx/repositorio/public/upload/repositorio/DGAyF/2025/scp/fracc_XVII/de_la_rosa_navarrete_jose_javier_2025_T4.xlsx</t>
  </si>
  <si>
    <t>https://transparencia.finanzas.cdmx.gob.mx/repositorio/public/upload/repositorio/DGAyF/2026/SCP/FRACC%20XVII/garcia_ambrosio_victor_adrian_2026_T1.xlsx</t>
  </si>
  <si>
    <t>https://transparencia.finanzas.cdmx.gob.mx/repositorio/public/upload/repositorio/DGAyF/2026/SCP/FRACC%20XVII/cruz_flores_daniel_alejandro_2026_T1.xlsx</t>
  </si>
  <si>
    <t>https://transparencia.finanzas.cdmx.gob.mx/repositorio/public/upload/repositorio/DGAyF/2025/scp/fracc_XVII/solano_mercado_ixhel_2025_T3.xlsx</t>
  </si>
  <si>
    <t>https://transparencia.finanzas.cdmx.gob.mx/repositorio/public/upload/repositorio/DGAyF/2025/scp/fracc_XVII/guerra_diaz_balfre_ivan_2025_T4.xlsx</t>
  </si>
  <si>
    <t>https://transparencia.finanzas.cdmx.gob.mx/repositorio/public/upload/repositorio/DGAyF/2025/scp/fracc_XVII/dorantes_hernandez_nayeli_giselle_2025_T3.xlsx</t>
  </si>
  <si>
    <t>https://transparencia.finanzas.cdmx.gob.mx/repositorio/public/upload/repositorio/DGAyF/2025/scp/fracc_XVII/juarez_acevedo_yessenia_2025_T3.xlsx</t>
  </si>
  <si>
    <t>https://transparencia.finanzas.cdmx.gob.mx/repositorio/public/upload/repositorio/DGAyF/2025/scp/fracc_XVII/chavarria_martinez_elvia_2025_T2.xlsx</t>
  </si>
  <si>
    <t>https://transparencia.finanzas.cdmx.gob.mx/repositorio/public/upload/repositorio/DGAyF/2025/scp/fracc_XVII/bolanos_cossio_miguel_sebastian_2025_T3.xlsx</t>
  </si>
  <si>
    <t>https://transparencia.finanzas.cdmx.gob.mx/repositorio/public/upload/repositorio/DGAyF/2025/scp/fracc_XVII/garcia_rojas_patricia_itzel_2025_T3.xlsx</t>
  </si>
  <si>
    <t>https://transparencia.finanzas.cdmx.gob.mx/repositorio/public/upload/repositorio/DGAyF/2025/scp/fracc_XVII/dorantes_hernandez_margarita_2025_T3.xlsx</t>
  </si>
  <si>
    <t>https://transparencia.finanzas.cdmx.gob.mx/repositorio/public/upload/repositorio/DGAyF/2025/scp/fracc_XVII/garcia_perea_gustavo_antonio_2025_T4.xlsx</t>
  </si>
  <si>
    <t>https://transparencia.finanzas.cdmx.gob.mx/repositorio/public/upload/repositorio/DGAyF/2025/scp/fracc_XVII/ramirez_velasco_jose_julian_2025_T3.xlsx</t>
  </si>
  <si>
    <t>https://transparencia.finanzas.cdmx.gob.mx/repositorio/public/upload/repositorio/DGAyF/2025/scp/fracc_XVII/cuellar_lopez_agustin_2025_T4.xlsx</t>
  </si>
  <si>
    <t>https://transparencia.finanzas.cdmx.gob.mx/repositorio/public/upload/repositorio/DGAyF/2025/scp/fracc_XVII/hernandez_gutierrez_brayan_rene_2025_T1.xlsx</t>
  </si>
  <si>
    <t>https://transparencia.finanzas.cdmx.gob.mx/repositorio/public/upload/repositorio/DGAyF/2025/scp/fracc_XVII/garcia_ramirez_ana_lidia_2025_T3.xlsx</t>
  </si>
  <si>
    <t>https://transparencia.finanzas.cdmx.gob.mx/repositorio/public/upload/repositorio/DGAyF/2025/scp/fracc_XVII/saucedo_ruiz_guadalupe_2025_T3.xlsx</t>
  </si>
  <si>
    <t>https://transparencia.finanzas.cdmx.gob.mx/repositorio/public/upload/repositorio/DGAyF/2025/scp/fracc_XVII/salcedo_flores_diana_edith_2025_T3.xlsx</t>
  </si>
  <si>
    <t>https://transparencia.finanzas.cdmx.gob.mx/repositorio/public/upload/repositorio/DGAyF/2025/scp/fracc_XVII/morales_rodriguez_juan_antonio_2025_T4.xlsx</t>
  </si>
  <si>
    <t>https://transparencia.finanzas.cdmx.gob.mx/repositorio/public/upload/repositorio/DGAyF/2025/scp/fracc_XVII/mata_vidal_ezequiel_2025_T4.xlsx</t>
  </si>
  <si>
    <t>https://transparencia.finanzas.cdmx.gob.mx/repositorio/public/upload/repositorio/DGAyF/2025/scp/fracc_XVII/jacinto_jacinto_dominga_maria_2025_T1.xlsx</t>
  </si>
  <si>
    <t>https://transparencia.finanzas.cdmx.gob.mx/repositorio/public/upload/repositorio/DGAyF/2025/scp/fracc_XVII/benitez_ramirez_daniela_monserrat_2025_T3.xlsx</t>
  </si>
  <si>
    <t>https://transparencia.finanzas.cdmx.gob.mx/repositorio/public/upload/repositorio/DGAyF/2025/scp/fracc_XVII/martinez_ortiz_jafet_rodrigo_2025_T3.xlsx</t>
  </si>
  <si>
    <t>SECRETARIA DE HACIENDA Y CREDITO PUBLICO</t>
  </si>
  <si>
    <t>DIRECTOR (A) GENERAL DE PROGRAMACION Y PRESUPUESTO "C"</t>
  </si>
  <si>
    <t>GERENCIA PUBLICA</t>
  </si>
  <si>
    <t>DIRECTOR (A) GENERAL EN LA UNIDAD DE POLITICA Y CONTROL PRESUPUESTAL</t>
  </si>
  <si>
    <t>FISCALIA GENERAL DE LA REPUBLICA</t>
  </si>
  <si>
    <t xml:space="preserve">DIRECTOR (A) GENERAL ADJUNTO DE CARTERA DE INVERSION </t>
  </si>
  <si>
    <t>NO ESPECIFICA</t>
  </si>
  <si>
    <t xml:space="preserve">SAYF/
SUBSECRETARIA DE EGRESOS </t>
  </si>
  <si>
    <t>SUBDIRECTOR (A) DE ANALISIS Y SEGUIMIENTO DE AUDITORIAS DE ORGANOS FEDERALES</t>
  </si>
  <si>
    <t>DERECHO</t>
  </si>
  <si>
    <t xml:space="preserve">SEFIN/
SUBSECRETARIA DE EGRESOS </t>
  </si>
  <si>
    <t>SUBDIRECTOR (A) DE SEGUIMIENTO A AUDITORIAS DE ORGANOS FEDERALES</t>
  </si>
  <si>
    <t xml:space="preserve">DELEGACION TLALPAN </t>
  </si>
  <si>
    <t xml:space="preserve">LIDER COORDINADOR (A) DE PROYECTOS </t>
  </si>
  <si>
    <t xml:space="preserve">ALCALDIA TLALPAN </t>
  </si>
  <si>
    <t>TECNICO (A) EN SISTEMAS PR B (PERSONAL ADMINISTRATIVO (A), ESTABILIDAD LABORAL NOMINA 8)</t>
  </si>
  <si>
    <t>DERECHO PENAL</t>
  </si>
  <si>
    <t xml:space="preserve">SERVICIO DE SALUD PUBLICA </t>
  </si>
  <si>
    <t>SOPORTE ADMINISTRATIVO (A)</t>
  </si>
  <si>
    <t xml:space="preserve">SECRETARIA DE SALUD </t>
  </si>
  <si>
    <t xml:space="preserve">ESTABILIDAD LABORAL NOMIA 8 </t>
  </si>
  <si>
    <t xml:space="preserve">SECRETARIA DE ADMINISTRACION Y FINANZAS </t>
  </si>
  <si>
    <t>LIDER COORDINADOR (A) DE PROYECTOS DE INFORMACION PUBLICA</t>
  </si>
  <si>
    <t xml:space="preserve">SUBDIRECCION DE SEGUIMIENTO A SOLICITUDES DE INFORMACION PUBLICA </t>
  </si>
  <si>
    <t>SECRETARIA DE FINANZAS DE LA CDMX</t>
  </si>
  <si>
    <t xml:space="preserve">SUBDIRECCION DE SEGUIMIENTO LEGISLATIVO EN MATERIA PRESUPUESTAL </t>
  </si>
  <si>
    <t>DIRECTOR (A) GENERAL DE MEJORA PRESUPUESTARIA</t>
  </si>
  <si>
    <t>SISTEMA DE RESPONSABILIDAD DE SERVIDORES PUBLICOS</t>
  </si>
  <si>
    <t>BANCO NACIONAL DE COMERCIO EXTERIOR</t>
  </si>
  <si>
    <t>SUBDIRECTOR (A) DE PLANEACION ESTRATEGICA</t>
  </si>
  <si>
    <t>SERVICIO DE ADMINISTRACION TRIBUTARIA</t>
  </si>
  <si>
    <t xml:space="preserve">ADMINISTRADOR (A) CENTRAL DE MODELOS DE RIESGO </t>
  </si>
  <si>
    <t>CIENCIAS DE LA INFORMATICA</t>
  </si>
  <si>
    <t xml:space="preserve">SUBSECRETARIA DE EGRESOS DE LA SECRETARIA DE ADMINISTRACION Y FINANZAS DE LA CDMX </t>
  </si>
  <si>
    <t xml:space="preserve">JUD DE ANALISIS E INTEGRACION DE AUDITORIAS LABORALES </t>
  </si>
  <si>
    <t xml:space="preserve">SECRETARIA DE LA CONTRALORIA GENERAL DE LA CDMX </t>
  </si>
  <si>
    <t xml:space="preserve">HONORARIOS ASIMILADOS </t>
  </si>
  <si>
    <t>COMISION NACIONAL DE LA VIVIENDA</t>
  </si>
  <si>
    <t xml:space="preserve">JEFE (A) DE DEPARTAMENTO DE APOYO DE FISCALIZACION Y AUDITORIA </t>
  </si>
  <si>
    <t>CONTADOR (A) PUBLICO (A)</t>
  </si>
  <si>
    <t xml:space="preserve">AUDITORIA SUPERIOR DE LA FEDERACION </t>
  </si>
  <si>
    <t>AUDITOR (A) DE FISCALIZACION "A"</t>
  </si>
  <si>
    <t>COMISION PARA LA REGULARIZACION DE LA TIERRA</t>
  </si>
  <si>
    <t>ENLACE DE ALTA RESPONSABILIDAD</t>
  </si>
  <si>
    <t>SECRETARIA DE ADMINISTRACION Y FINANZAS</t>
  </si>
  <si>
    <t xml:space="preserve">ADMINISTRATIVO (A) ESPECIALIZADO (A) L </t>
  </si>
  <si>
    <t>SECRETARIA DE MOVILIDAD</t>
  </si>
  <si>
    <t xml:space="preserve">SECRETARIA DE GOBIERNO </t>
  </si>
  <si>
    <t>TECNICO (A) PENITENCIARIO (A)</t>
  </si>
  <si>
    <t>ALCALDIA TLALPAN</t>
  </si>
  <si>
    <t>COORDINADOR (A) OPERATIVO DE PROGRAMAS SOCIALES</t>
  </si>
  <si>
    <t>SECRETARIA DE OBRAS Y SERVICIOS DE LA CDMX</t>
  </si>
  <si>
    <t>JEFE (A) DE DEPARTAMENTO DE ACUERDOS Y VISITAS TECNICAS</t>
  </si>
  <si>
    <t>ARQUITECTURA</t>
  </si>
  <si>
    <t>AUDITORIA SUPERIOR DE LA FEDERACION DE LA CAMARA DE DIPUTADOS</t>
  </si>
  <si>
    <t xml:space="preserve">JEFE (A) DE DEPARTAMENTO </t>
  </si>
  <si>
    <t>BANCO SANTANDER</t>
  </si>
  <si>
    <t>SUPERVISOR (A)</t>
  </si>
  <si>
    <t>SECRETARIA DE ADMINISTRACIÓN Y FINANZAS</t>
  </si>
  <si>
    <t>AUXILIAR ADMINISTRATIVO (A)</t>
  </si>
  <si>
    <t>ADMINISTRACION</t>
  </si>
  <si>
    <t>HAMACA Y EL REBOZO S.A. DE C.V.</t>
  </si>
  <si>
    <t>SECRETARIA DE TURISMO</t>
  </si>
  <si>
    <t>IMSS - BIENESTAR</t>
  </si>
  <si>
    <t>DIRECTOR (A) DE AREA</t>
  </si>
  <si>
    <t xml:space="preserve">SUBDIRECCION DE FINANZAS </t>
  </si>
  <si>
    <t>ASISTENTE DE DIVISION "C"</t>
  </si>
  <si>
    <t>SERVICIOS DE SALUD PÚBLICA DE LA CDMX</t>
  </si>
  <si>
    <t>SOPORTE ADMINISTRATIVO "C"</t>
  </si>
  <si>
    <t>SUBDIRECTOR (A) DE ANALISIS, SEGUIMIENTO Y CONTROL DE INFORMACION CONTABLE Y FINANCIERA "A"</t>
  </si>
  <si>
    <t>CONTADURIA</t>
  </si>
  <si>
    <t>NO ESPECIFICA PERIODO</t>
  </si>
  <si>
    <t>DIRECCION GENERAL DE CONTABILIDAD, GOBIERNO DEL ESTADO DE HIDALGO</t>
  </si>
  <si>
    <t>DIRECCION GENERAL DE EGRESOS, GOBIERNO DEL ESTADO DE HIDALGO</t>
  </si>
  <si>
    <t>COMISION NACIONAL DE LOS SALARIOS MINIMOS</t>
  </si>
  <si>
    <t>DIRECTOR (A) DE ADMINISTRACION Y FINANZAS</t>
  </si>
  <si>
    <t>ADMINISTRACION Y POLITICAS PUBLICAS CON ENFOQUE EN GESTION GUBERNAMENTAL</t>
  </si>
  <si>
    <t xml:space="preserve">SECRETARIA DEL TRABAJO Y PREVISION SOCIAL </t>
  </si>
  <si>
    <t>SUBDIRECTOR (A) DE CONTABILIDAD E INFORMES FINANCIEROS</t>
  </si>
  <si>
    <t>SECRETARIA DE GOBIERNO</t>
  </si>
  <si>
    <t>DIRECTOR (A) DE CONTABILIDAD E INFORMACION</t>
  </si>
  <si>
    <t>ENLACE DE ANALISIS DE INFORMACION CONTABLE Y FINANCIERA "A"</t>
  </si>
  <si>
    <t>GRUPO AXO</t>
  </si>
  <si>
    <t>ASISTENTE CONTABLE</t>
  </si>
  <si>
    <t xml:space="preserve">ARTHA DSMX </t>
  </si>
  <si>
    <t>AUXILIAR CONTABLE</t>
  </si>
  <si>
    <t>ENLACE DE ANALISIS DE INFORMACION CONTABLE Y FINANCIERA "D"</t>
  </si>
  <si>
    <t>AUDITOR (A) FISCAL</t>
  </si>
  <si>
    <t>JUD DE SEGUIMIENTO Y CONTROL DE INFORMACION CONTABLE Y FINANCIERA "D"</t>
  </si>
  <si>
    <t>RED DE TRANSPORTE DE PASAJEROS DE LA CDMX</t>
  </si>
  <si>
    <t>JUD DE INGRESOS</t>
  </si>
  <si>
    <t>EJECUTIVO (A) "A"</t>
  </si>
  <si>
    <t xml:space="preserve">ENLACE DE ANALISIS DE INFORMACION CONTABLE Y FINANCIERA "C" </t>
  </si>
  <si>
    <t>ECONOMIA</t>
  </si>
  <si>
    <t>ANALISTA CONTABLE Y FINANCIERO (A)</t>
  </si>
  <si>
    <t>SECERETARIA DE GOBIERNO CDMX</t>
  </si>
  <si>
    <t>JUD DE SEGUIMIENTO DE LA ARMONIZACION CONTABLE</t>
  </si>
  <si>
    <t xml:space="preserve">ANALISTA PROFESIONAL </t>
  </si>
  <si>
    <t>SUBDIRECTOR (A) DE INTEGRACION DE INFORMES FINANCIEROS, PROGRAMATICO-PRESUPUESTALES Y CUENTA PUBLICA "A"</t>
  </si>
  <si>
    <t>ECONOMIA Y FINANZAS</t>
  </si>
  <si>
    <t>SUBDIRECCION DE PROYECTOS A</t>
  </si>
  <si>
    <t>JEFE (A) DE DEPARTAMENTO DE CONTROL DE SOLICITUDES</t>
  </si>
  <si>
    <t xml:space="preserve">SUBDIRECTOR (A) DE OPERACIÓN Y SUPERVISION </t>
  </si>
  <si>
    <t>INFORMATICA</t>
  </si>
  <si>
    <t xml:space="preserve">SECRETARIA DE GOBERNACION </t>
  </si>
  <si>
    <t xml:space="preserve">JEFE (A) DE DEPARTAMENTO DE ORGANIZACIÓN </t>
  </si>
  <si>
    <t xml:space="preserve">SUBSECRETARIA DE PLANEACION, EVALUACION Y COORDINACION </t>
  </si>
  <si>
    <t>TECNICO (A) ESPECIALIZADO (A)</t>
  </si>
  <si>
    <t>WINSTON DATA</t>
  </si>
  <si>
    <t>COORDINADOR (A) DE WINTEC</t>
  </si>
  <si>
    <t>BACHILLERATO</t>
  </si>
  <si>
    <t>SEP</t>
  </si>
  <si>
    <t>HERMANOS VAZQUEZ</t>
  </si>
  <si>
    <t>CAJERO (A) PRINCIPAL</t>
  </si>
  <si>
    <t>SUBADMINISTRADOR (A)</t>
  </si>
  <si>
    <t>CIENCIAS POLITICAS Y ADMINISTRACION PUBLICA</t>
  </si>
  <si>
    <t xml:space="preserve">JEFE (A) DE DEPARTAMENTO DE INTEGRACION DE INFORMACION </t>
  </si>
  <si>
    <t>DISTRIBUIDORA MEDICAL SG, SERVICIOS PREMIERE, UNIVERSITARIOS.NET Y PRIME INTERNATIONAL ANALYST, S.C.</t>
  </si>
  <si>
    <t>GERENTE (A) DE ALIANZAS ESTRATEGICAS DE OPERACIONES Y CONSULTOR FINANCIERO</t>
  </si>
  <si>
    <t>AGENCIA MARKETING DIGITAL CDMX</t>
  </si>
  <si>
    <t xml:space="preserve">ANALISTA DE DATOS Y ASISTENTE DE COORDINACION DE MONITOREO DE REDES SOCIALES </t>
  </si>
  <si>
    <t>NEGOCIO FAMILIAR</t>
  </si>
  <si>
    <t>VENTAS Y ATENCION AL CLIENTE</t>
  </si>
  <si>
    <t>TRIBUNAL ELECTORAL DEL PODER JUDICIAL DE LA FEDERACION</t>
  </si>
  <si>
    <t>DIRECTOR (A) GENERAL DE RECURSOS FINANCIEROS</t>
  </si>
  <si>
    <t>CONSEJO DE LA JUDICATURA FEDERAL</t>
  </si>
  <si>
    <t>DIRECTOR (A) DE PROCESAMIENTO DE INFORMACION Y TRANSPARENCIA</t>
  </si>
  <si>
    <t>IMSS</t>
  </si>
  <si>
    <t>TITULAR DE LA DIVISION DE ENLACE Y ANALISIS OPERATIVO</t>
  </si>
  <si>
    <t xml:space="preserve">SUBSECRETARIA DE EGRESOS </t>
  </si>
  <si>
    <t>JUD DE REGISTRO PRESUPUESTAL E INTEGRACION DE INFORMACION "G"</t>
  </si>
  <si>
    <t>ASISTENTE ADMINISTRATIVO (A)</t>
  </si>
  <si>
    <t xml:space="preserve">JEFE (A) DE OFICINA </t>
  </si>
  <si>
    <t>JUD DE REVISION Y REGISTRO C-3</t>
  </si>
  <si>
    <t>SECRETARIA DE FINANZAS</t>
  </si>
  <si>
    <t>JUD DE REVISION Y REGISTRO PRESUPUESTAL  "D" 2</t>
  </si>
  <si>
    <t>SECUNDARIA</t>
  </si>
  <si>
    <t>DIRECCION GENERAL DE PROGRAMACION Y PRESUPUESTO</t>
  </si>
  <si>
    <t>ANALISTA DE PRESUPUESTO</t>
  </si>
  <si>
    <t>PAGADOR (A)</t>
  </si>
  <si>
    <t>ANALISTA PRESUPUESTAL</t>
  </si>
  <si>
    <t>NOTARIA PUBLICA 106 DEL ESTADO DE MEXICO</t>
  </si>
  <si>
    <t>ABOGADO (A)</t>
  </si>
  <si>
    <t>MONTIEL&amp;MONTIEL ABOGADOS</t>
  </si>
  <si>
    <t>PASANTE</t>
  </si>
  <si>
    <t>SUBDIRECTOR (A) DE REVISION Y SEGUIMIENTO PRESUPUESTAL "E"</t>
  </si>
  <si>
    <t>JUD DE REGISTRO PRESUPUESTAL E INTEGRACION DE INFORMACION "C"</t>
  </si>
  <si>
    <t>SUBDIRECCION DE ANALISIS Y REGISTRO PRESUPUESTAL A</t>
  </si>
  <si>
    <t>JUD DE REGISTRO PRESUPUESTAL E INTEGRACION DE INFORMACION "A"</t>
  </si>
  <si>
    <t>PROGRAMADOR (A) ANALITISTA</t>
  </si>
  <si>
    <t xml:space="preserve">MECANISMO INTEGRAL DE PERSONAS DEFENSORAS DE DERECHOS HUMANOS Y PERIODISTAS DE LA CDMX </t>
  </si>
  <si>
    <t xml:space="preserve">ENCARGADO (A) DEL PRESUPESTO </t>
  </si>
  <si>
    <t xml:space="preserve">SECRETARIA EJECUTIVA DEL MECANISMO DE SEGUIMIENTO Y EVALUACION DEL PROGRAMA DE DERECHOS HUMANOS DE LA CDMX </t>
  </si>
  <si>
    <t xml:space="preserve">ENLACE COORDINACION ADMINISTRATIVA </t>
  </si>
  <si>
    <t>CONTADURIA PUBLICA Y FINANZAS</t>
  </si>
  <si>
    <t>PROCURADURIA FISCAL CDMX</t>
  </si>
  <si>
    <t>ALCALDIA MIGUEL HIDALGO</t>
  </si>
  <si>
    <t>SUBDIRECTOR (A) DE RECURSOS FINANCIEROS</t>
  </si>
  <si>
    <t>INGENIERIA MATEMATICA</t>
  </si>
  <si>
    <t>JUD DE CONTROL PRESUPUESTAL</t>
  </si>
  <si>
    <t>ALCALDIA BENITO JUAREZ</t>
  </si>
  <si>
    <t>SUBDIRECTOR (A) DE PROGRAMACION Y PRESUPUESTO</t>
  </si>
  <si>
    <t>ALCALDIA COYOACAN</t>
  </si>
  <si>
    <t xml:space="preserve">DIRECTOR (A) DE RECURSOS HUMANOS Y FINANCIEROS </t>
  </si>
  <si>
    <t>JUD DE PRESUPUESTO</t>
  </si>
  <si>
    <t xml:space="preserve">JEFE (A) DE OFICINA DE DESARROLLO DE PROCESOS </t>
  </si>
  <si>
    <t>BANCO NACIONAL DE LA FUERZA AEREA Y ARMADA</t>
  </si>
  <si>
    <t>SERVICIO SOCIAL</t>
  </si>
  <si>
    <t>COORDINADOR (A) DE SISTEMATIZACION ADMINSITRATIVA</t>
  </si>
  <si>
    <t>FINANZAS EN LA DIRECCION GENERAL DE GASTO EFICIENTE "A"</t>
  </si>
  <si>
    <t>FINANZAS SUBSECRETARIA DE EGRESOS "C"</t>
  </si>
  <si>
    <t>JEFE (A) DE UNIDAD DEPARTAMENTAL DE REVISION Y REGISTRO PRESUPUESTAL H2</t>
  </si>
  <si>
    <t>FINANZAS SUBSECRETARIA DE EGRESOS "A"</t>
  </si>
  <si>
    <t xml:space="preserve">JEFE (A) DE UNIDAD DEPARTAMENTAL DE ANALISIS SECTORIAL H </t>
  </si>
  <si>
    <t xml:space="preserve">TRIBUNAL ELECTORAL DEL PODER JUDICIAL DE LA FEDERACION </t>
  </si>
  <si>
    <t>JEFE (A) DE DEPARTAMENTO DE ANALISIS FINANCIERO</t>
  </si>
  <si>
    <t>ADMINISTRACION Y POLITICAS PUBLICAS</t>
  </si>
  <si>
    <t>INSTITUTO NACIONAL DE LOS PUEBLOS INDIGENAS</t>
  </si>
  <si>
    <t xml:space="preserve">DIRECTOR (A) DE AREA </t>
  </si>
  <si>
    <t>SUBDIRECTOR (A) DE AREA</t>
  </si>
  <si>
    <t xml:space="preserve">DIRECCION GENERAL DE EGRESOS C, DE LA SUBSECRETARIA DE EGRESOS, DE LA SECRETARIA DE FINANZAS DE LA CDMX </t>
  </si>
  <si>
    <t xml:space="preserve">SUBDIRECCION DE ANALSIS Y REGISTRO PRESUPUESTAL G </t>
  </si>
  <si>
    <t xml:space="preserve">JUD DE REVISION Y REGISTRO PRESUPUESTAL G1 </t>
  </si>
  <si>
    <t xml:space="preserve">JUD DE ANALISIS SECTORIAL l </t>
  </si>
  <si>
    <t>BIRMEX</t>
  </si>
  <si>
    <t>GERENTE</t>
  </si>
  <si>
    <t>DIRECCION GENERAL DE ADMINISTRACION Y FINANZAS EN LA SECRETARIA DE SALUD</t>
  </si>
  <si>
    <t>JUD DE CONTABILIDAD Y REGISTRO</t>
  </si>
  <si>
    <t>SECRETARIA DE SALUD CDMX</t>
  </si>
  <si>
    <t xml:space="preserve">SECRETARIA DE ADMINISTRACION Y FINANZAS DE LA CDMX </t>
  </si>
  <si>
    <t>JUD DE REGISTRO PRESUPUESTAL E INTEGRACION DE INFORMACION "I"</t>
  </si>
  <si>
    <t xml:space="preserve">SECRETARIA FE ADMINISTRACION Y FINANZAS DE LA CDMX </t>
  </si>
  <si>
    <t>ANALISTA</t>
  </si>
  <si>
    <t xml:space="preserve">MED MARKETING </t>
  </si>
  <si>
    <t>REPRESENTANTES DE VENTAS TELEFONICAS</t>
  </si>
  <si>
    <t>GEOGRAFIA</t>
  </si>
  <si>
    <t>ADMINISTRATIVO (A)</t>
  </si>
  <si>
    <t>INSTITUTO DEL DEPORTE DEL D.F.</t>
  </si>
  <si>
    <t>VER NOTA ACLARATORIA EN LA COLUMNA NOTA</t>
  </si>
  <si>
    <t>SUBDIRECTOR (A) DE REVISION Y SEGUIMIENTO PRESUPUESTAL "F"</t>
  </si>
  <si>
    <t>ADMINISTRACION FINANCIERA</t>
  </si>
  <si>
    <t>HONORARIOS</t>
  </si>
  <si>
    <t>DIRECTOR (A) DE ANALISIS PRESUPUESTAL  SECTORIAL "C"</t>
  </si>
  <si>
    <t xml:space="preserve">JEFE (A) DE SISTEMAS ADMINISTRATIVOS </t>
  </si>
  <si>
    <t xml:space="preserve">ENLACES ESPECIALIZADOS SA DE CV </t>
  </si>
  <si>
    <t xml:space="preserve">ABOGADO (A) CONSULTOR (A) </t>
  </si>
  <si>
    <t>AD SPACE &amp; COMM SKILLS SC</t>
  </si>
  <si>
    <t>SUPERVISOR (A) DE PROYECTO</t>
  </si>
  <si>
    <t xml:space="preserve">ANALISTA PROGRAMADOR (A) DE SISTEMAS ESPECIALES DE COMPUTACION </t>
  </si>
  <si>
    <t xml:space="preserve">GRUPO DANHOSAD SPACE AN COMM SKILLS SC </t>
  </si>
  <si>
    <t>SUPERVISOR (A) DE CALIDAD</t>
  </si>
  <si>
    <t>IMSS-BIENESTAR</t>
  </si>
  <si>
    <t>COORDINADOR (A) DE PROGRAMACION Y PRESUPUESTO</t>
  </si>
  <si>
    <t>CIENCIAS</t>
  </si>
  <si>
    <t>SECRETARIO (A) DE APOYO B</t>
  </si>
  <si>
    <t>DIRECTOR (A) GENERAL</t>
  </si>
  <si>
    <t>JEFE (A) DE AREA ADMINISTRATIVA</t>
  </si>
  <si>
    <t>GOBERNANZA Y GLOBALIZACION</t>
  </si>
  <si>
    <t>INSTITUTO DE EDUCACION DIGITAL DEL ESTADO DE PUEBLA</t>
  </si>
  <si>
    <t>AYUNTAMIENTO DE PUEBLA</t>
  </si>
  <si>
    <t>INSTITUTO NACIONAL DE NEUROLOGIA Y NEUROCIRUGIA</t>
  </si>
  <si>
    <t>JEFE (A) DE DEPARTAMENTO DE CONTROL PRESUPUESTAL</t>
  </si>
  <si>
    <t>SOPORTE ADMINISTRATIVO (A) "C"</t>
  </si>
  <si>
    <t>INSTITUTO NACIONAL ELECTORAL</t>
  </si>
  <si>
    <t>ASISTENTE DE REGISTROS CONTABLES</t>
  </si>
  <si>
    <t>INSABI</t>
  </si>
  <si>
    <t>CONSTRURAMA JAROROBERT</t>
  </si>
  <si>
    <t>SUBGERENTE (A) DE SUCURSAL</t>
  </si>
  <si>
    <t>SUBSECRETARIA  DE EGRESOS</t>
  </si>
  <si>
    <t>JUD DE REVISION Y REGISTRO PRESUPUESTAL  "H" 2</t>
  </si>
  <si>
    <t>SERETARIA DE FINANZAS DEL GDF</t>
  </si>
  <si>
    <t>ENLACE "C"</t>
  </si>
  <si>
    <t>INSTITUTO NACIONAL DE MEDICINA GENOMICA</t>
  </si>
  <si>
    <t>JEFE (A) DE CONTABILIDAD GUBERNAMENTAL</t>
  </si>
  <si>
    <t>INVESTIGACION Y DESARROLLO EDUCATIVO Y APLICADO, S.C.</t>
  </si>
  <si>
    <t>AUDITOR (A) INTERNO (A)</t>
  </si>
  <si>
    <t>SERVICIOS DE SALUD IMSS-BIENESTAR</t>
  </si>
  <si>
    <t>SUPERVISOR (A) DE PROCESOS</t>
  </si>
  <si>
    <t>DIRECCION FINANCIERA</t>
  </si>
  <si>
    <t>INCUBADORA DE EMPRESAS DITCO BUAP</t>
  </si>
  <si>
    <t xml:space="preserve">CONSULTOR (A) </t>
  </si>
  <si>
    <t>PAREDES &amp; SANTAELLA CONSULTORA S.A. DE C.V.</t>
  </si>
  <si>
    <t>AUXILIAR EN EL AREA ADMINISTRATIVA CONTABLE</t>
  </si>
  <si>
    <t xml:space="preserve">ANALISTA DE PRESUPUESTO </t>
  </si>
  <si>
    <t xml:space="preserve">AUXILIAR ADMINISTRATIVO (A) </t>
  </si>
  <si>
    <t>DIVISION DE AREA</t>
  </si>
  <si>
    <t>ADMINISTRACION DE EMPRESAS</t>
  </si>
  <si>
    <t xml:space="preserve">SUBDIRECTOR (A) DE PROGRAMACION </t>
  </si>
  <si>
    <t>SECRETARIA DE SEGURIDAD  Y PROTECCION CIUDADANA</t>
  </si>
  <si>
    <t xml:space="preserve">SUBDIRECTOR (A) DE PROGRAMAS Y PROYECTO DE INVERSION </t>
  </si>
  <si>
    <t>PASTAS LA AURORA</t>
  </si>
  <si>
    <t>SUPERVISOR (A) DE CONTROL DE CALIDAD</t>
  </si>
  <si>
    <t>WALMART</t>
  </si>
  <si>
    <t>GESTOR (A)</t>
  </si>
  <si>
    <t>JEFE (A) DE SISTEMAS ADMINISTRATIVOS</t>
  </si>
  <si>
    <t>SECRETARIA DE FINANZAS GDF</t>
  </si>
  <si>
    <t>JEFE (A) DE UNIDAD DEPARTAMENTAL</t>
  </si>
  <si>
    <t>COORDINADOR (A) TECNICO (A) DE PROGRAMACION Y PRESUPUESTO</t>
  </si>
  <si>
    <t>COORDINADOR (A) TECNICO (A) DE PROGRAMACION Y CONTROL PRESUPUESTARIO</t>
  </si>
  <si>
    <t>DIVISIONAL DE PROGRAMACION Y PRESUPUESTO "A"</t>
  </si>
  <si>
    <t>SUBDIRECTOR (A) DE REVISION Y SEGUIMIENTO PRESUPUESTAL "I"</t>
  </si>
  <si>
    <t>DIRECCION DE PROYECTOS DE INNOVACION</t>
  </si>
  <si>
    <t>SOCOM</t>
  </si>
  <si>
    <t>DIRECTOR (A) DE PROYECTOS</t>
  </si>
  <si>
    <t>JEFE (A) DE UNIDAD DEPARTAMENTAL DE REVISION Y REGISTRO PRESUPUESTAL "C2"</t>
  </si>
  <si>
    <t>SUBSECRETARIA DE EGRESOS DIRECCION DE ANALISIS SECTORIAL"D"</t>
  </si>
  <si>
    <t xml:space="preserve">COORIDNADOR (A) DE SISTEMATIZACION ADMINISTRATIVA </t>
  </si>
  <si>
    <t>SUBSECRETARIA DE EGRESOS DIRECCION DE ANALISIS SECTORIAL "D"</t>
  </si>
  <si>
    <t>JEFE (A) DE UNIDAD DEPARTAMENTAL DE ANALISIS DE PROCESOS "B"</t>
  </si>
  <si>
    <t>DIRECTOR (A) DE AUDITORIA INTERNA, DESARROLLO Y MEJORA DE LA GESTION PUBLICA 2B"</t>
  </si>
  <si>
    <t xml:space="preserve">HOSPITAL REGIONAL DE ALTA ESPECIALIDAD DE IXTAPALUCA </t>
  </si>
  <si>
    <t xml:space="preserve">TITULAR DEL AREA DE AUDITORIA INTERNA, DESARROLLO Y MEJORA DE LA GESTION PUBLICA </t>
  </si>
  <si>
    <t>SECRETARIA DE BIENESTAR</t>
  </si>
  <si>
    <t>SUBDIRECTOR (A) DE ENLACE DE INFORMACION</t>
  </si>
  <si>
    <t>SUBDIRECTOR (A) DE ADMINISTRACION Y FONDOS VIATICOS</t>
  </si>
  <si>
    <t>BANCA Y FINANZAS</t>
  </si>
  <si>
    <t>WALMART MEXICO</t>
  </si>
  <si>
    <t>AUXILIAR PROTECCION DE INVENTARIOS</t>
  </si>
  <si>
    <t>DESPEGAR.COM MEXICO S.A. DE C.V.</t>
  </si>
  <si>
    <t>COORDINADOR (A) DE LOGISTICA</t>
  </si>
  <si>
    <t>TOTAL PLAY</t>
  </si>
  <si>
    <t>ANALISTA DE DESPACHO</t>
  </si>
  <si>
    <t>SECRETARIA DE ECONOMIA</t>
  </si>
  <si>
    <t>JUD DE REGISTRO PRESUPUESTAL E INTEGRACION DE INFORMACION "Y"</t>
  </si>
  <si>
    <t>ANALISTA PROGRAMATICO (A) DE SISTEMAS ESPECIALES DE COMPUTO</t>
  </si>
  <si>
    <t>SISTEMA DE TRANSPORTE COLECTIVO</t>
  </si>
  <si>
    <t xml:space="preserve">PRACTICANTE </t>
  </si>
  <si>
    <t xml:space="preserve">SECRETARIA DE HACIENDA Y CREDITO PUBLICO </t>
  </si>
  <si>
    <t xml:space="preserve">DIRECTOR (A) GENERAL EN UNIDAD DE POLITICA Y CONTROL PRESUPUESTARIO </t>
  </si>
  <si>
    <t xml:space="preserve">DIRECTOR (A) GENERAL EN UNIDAD DE EVALUACION DEL DESEMPEÑO </t>
  </si>
  <si>
    <t>DIRECTOR (A) DE PLANEACION ESTRATEGICA</t>
  </si>
  <si>
    <t>JEFE (A) DE DEPARTAMENTO DE SEGUIMIENTO AL REPORTE DEL GASTO FEDERALIZADO</t>
  </si>
  <si>
    <t>ANALISTA DE TRANSPARENCIA PRESUPUESTARIA</t>
  </si>
  <si>
    <t>SECRETARIA DE MARINA</t>
  </si>
  <si>
    <t xml:space="preserve">PRESTADOR (A) DE SERVICIOS PROFESIONALES </t>
  </si>
  <si>
    <t>SECRETARIA DE ADMINISTRACION Y FINANZAS DE LA CDMX</t>
  </si>
  <si>
    <t>LIDER COORDINADOR (A) DE PROYECTOS DE INFORMES PRESUPUESTALES</t>
  </si>
  <si>
    <t>LIDER COORDINADOR (A) DE PROYECTOS DE VALIDACIONES PRESUPUESTARIAS</t>
  </si>
  <si>
    <t>LIDER COODINADOR (A) DE PROYECTOS DE FICHAS TECNICAS</t>
  </si>
  <si>
    <t>DEMERCADOS</t>
  </si>
  <si>
    <t>ANLISTA JR</t>
  </si>
  <si>
    <t>SUBDIRECTOR (A) DE ADMINISTRACION DE SISTEMAS PRESUPUESTARIOS</t>
  </si>
  <si>
    <t xml:space="preserve">RELACIONES INTERNACIONALES </t>
  </si>
  <si>
    <t>SUBDIRECTOR (A) DE METODOLOGIA</t>
  </si>
  <si>
    <t>JUD DE VINCULACION INTEGRAL</t>
  </si>
  <si>
    <t>JUD DE SEGUIMIENTO Y EVALUACION</t>
  </si>
  <si>
    <t>LIDER COORDINADOR (A) DE PROYECTOS DE METODOLOGIA DEL MARCO LOGICO</t>
  </si>
  <si>
    <t>JUD DE SEGUIMIENTO A COMPROMISOS DE MEJORA</t>
  </si>
  <si>
    <t>ADMINISTRACION INDUSTRIAL</t>
  </si>
  <si>
    <t>LIDER COORDINADOR (A) DE PROYECTOS DE PROFESIONALIZACION</t>
  </si>
  <si>
    <t>JUD DE MONITOREO AL EJERCICIO DEL GASTO</t>
  </si>
  <si>
    <t>INGENIERO (A) TOPOGRAFO (A) Y FOTOGRAMETRISTA</t>
  </si>
  <si>
    <t>LIDER COORDINADOR (A) DE PROYECTOS DE DISEÑO DE INDICADORES</t>
  </si>
  <si>
    <t>HSBC</t>
  </si>
  <si>
    <t xml:space="preserve">EJECUTIVO (A) PREMIER </t>
  </si>
  <si>
    <t>POBLACION Y DESARROLLO</t>
  </si>
  <si>
    <t>ASESOR (A) Y CONSULTOR (A)</t>
  </si>
  <si>
    <t>GADAI DE MEXICO</t>
  </si>
  <si>
    <t>ANALISTA DE DATOS Y OPERADOR (A)</t>
  </si>
  <si>
    <t>JUD DE MONITOREO DE INDICADORES</t>
  </si>
  <si>
    <t>GOBIERNO Y ASUNTOS PUBLICOS</t>
  </si>
  <si>
    <t>INE</t>
  </si>
  <si>
    <t>AUXILIAR DE ORGANIZACIÓN ELECTORAL</t>
  </si>
  <si>
    <t>SENADO DE LA REPUBLICA</t>
  </si>
  <si>
    <t>INVESTIGADOR (A)</t>
  </si>
  <si>
    <t>DIRECTOR (A) EJECUTIVO (A) DE SEGUIMIENTO Y EVALUACION DEL GASTO</t>
  </si>
  <si>
    <t>ACTUARIA</t>
  </si>
  <si>
    <t>GRUPO MEXGAS</t>
  </si>
  <si>
    <t>SUPERVISOR (A) DE FINANZAS</t>
  </si>
  <si>
    <t>SHCP</t>
  </si>
  <si>
    <t>SUBDIRECTOR (A) DE ALINEACION PROGRAMATICA Y SEGUIMIENTO</t>
  </si>
  <si>
    <t>SUBDIRECTOR (A) NORMATIVA Y VINCULACION</t>
  </si>
  <si>
    <t>GRUPO FINANCIERO BANORTE</t>
  </si>
  <si>
    <t>ANALISTA BANCA MAYORISTA</t>
  </si>
  <si>
    <t>CONCILIACIONES BANCARIAS</t>
  </si>
  <si>
    <t>SUBDIRECTOR (A) DE MONITOREO Y SEGUIMIENTO AL DESEMPEÑO</t>
  </si>
  <si>
    <t>JUD DE ESTRUCTURAS PROGRAMATICAS</t>
  </si>
  <si>
    <t xml:space="preserve">JEFE (A) DE DEPARTAMNETO </t>
  </si>
  <si>
    <t>MATEMATICAS</t>
  </si>
  <si>
    <t>LIDER COORDINADOR (A) DE PROYECTOS DE FICHAS TECNICAS</t>
  </si>
  <si>
    <t>SUBDIRECTOR (A) DE EVALUACION DEL DESEMPEÑO</t>
  </si>
  <si>
    <t>SUBADMINISTRADOR (A) DE INVESTIGACION TRIBUTARIA</t>
  </si>
  <si>
    <t>SUBADMINISTRADOR (A) DE PLAN ESTRATEGICO</t>
  </si>
  <si>
    <t>01/09/2024 (DIFERENTE HORARIO)</t>
  </si>
  <si>
    <t>01/12/2024 (DIFERENTE HORARIO)</t>
  </si>
  <si>
    <t>FACULTA DE ECONOMIA</t>
  </si>
  <si>
    <t>AYUDANTE DE INVESTIGACION</t>
  </si>
  <si>
    <t>01/11/2024 (DIFERENTE HORARIO)</t>
  </si>
  <si>
    <t>JUD DE SEGUIMIENTO AL GASTO</t>
  </si>
  <si>
    <t xml:space="preserve">DIRECCION GENERAL DE POLITICA PRESUPUESTAL </t>
  </si>
  <si>
    <t xml:space="preserve">JUD DE INFORMES PRESUPUESTALES </t>
  </si>
  <si>
    <t>JUD DE REGISTRO DEL EJERCICIO PRESUPUESTAL "B"</t>
  </si>
  <si>
    <t>JUD DE AUTORIZACIONES ESPECIFICAS PRESUPUESTALES</t>
  </si>
  <si>
    <t>DESPACHO BAUTISTA</t>
  </si>
  <si>
    <t>AUDITORIA GUBERNAMENTAL, RENDICION DE CUENTAS Y GESTION ESTRATEGICA</t>
  </si>
  <si>
    <t>CONGRESO DEL ESTADO DE PUEBLA</t>
  </si>
  <si>
    <t>COORDINADOR (A) ADMINISTRATIVO (A)</t>
  </si>
  <si>
    <t>AYUNTAMIENTO DEL MUNICIPIO DE PUEBLA</t>
  </si>
  <si>
    <t>SERVICIOS DE SALUD DEL ESTADO DE PUEBLA</t>
  </si>
  <si>
    <t>JEFE (A) DE DEPARTAMENTO</t>
  </si>
  <si>
    <t>ADMINISTRACION Y GESTION PUBLICA</t>
  </si>
  <si>
    <t>TESORERIA MUNICIPAL DEL HONORABLE AYUNTAMIENTO DEL MUNICIPIO DE PUEBLA</t>
  </si>
  <si>
    <t>COORDINADOR (A) ESPECIALIZADO (A)</t>
  </si>
  <si>
    <t>SUBDIRECTOR (A) DE REQUERIMIENTOS PRESUPUESTALES</t>
  </si>
  <si>
    <t xml:space="preserve">DIRECCION GENERAL DE PLANEACION PRESUPUESTARIA, CONTROL Y EVALUACION DEL GASTO </t>
  </si>
  <si>
    <t>JUD DE NORMATIVIDAD PRESUPUESTARIA</t>
  </si>
  <si>
    <t>ASESOR (A) JURIDICO (A)</t>
  </si>
  <si>
    <t>COLINAS DE BUEN S.A. DE C.V.</t>
  </si>
  <si>
    <t>ASISTENTE JURIDICO (A)</t>
  </si>
  <si>
    <t>MEXHK SERVICIOS S.A. DE C.V.</t>
  </si>
  <si>
    <t>SUPERVISOR (A) DE GARANTIAS</t>
  </si>
  <si>
    <t>SECRETARIA DE ADMINISTRACION Y FINANZAS CDMX</t>
  </si>
  <si>
    <t>JUD DE NORMATIVA PRESUPUESTARIA</t>
  </si>
  <si>
    <t>LIDER COORDINADOR(A) DE PROYECTOS PARA LA EFICIENCIA DE PROCESOS</t>
  </si>
  <si>
    <t>ALCALDIA GUSTAVO A. MADERO</t>
  </si>
  <si>
    <t>JUD DE NORMATIVA CON ENFOQUE A RESULTADOS</t>
  </si>
  <si>
    <t>SOCIOLOGIA</t>
  </si>
  <si>
    <t>ASESOR (A) ESPECIALIZADO (A)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</si>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</sst>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3/scp/fracc_XVII_perfiles/egresos_19005097.pdf" TargetMode="External"/><Relationship Id="rId21" Type="http://schemas.openxmlformats.org/officeDocument/2006/relationships/hyperlink" Target="https://transparencia.finanzas.cdmx.gob.mx/repositorio/public/upload/repositorio/DGAyF/2026/SCP/FRACC%20XVII/garcia_medina_francisco_javier_2026_T1.xlsx" TargetMode="External"/><Relationship Id="rId42" Type="http://schemas.openxmlformats.org/officeDocument/2006/relationships/hyperlink" Target="https://transparencia.finanzas.cdmx.gob.mx/repositorio/public/upload/repositorio/DGAyF/2025/scp/fracc_XVII/santiago_villegas_veronica_itzel_2025_T2.xlsx" TargetMode="External"/><Relationship Id="rId63" Type="http://schemas.openxmlformats.org/officeDocument/2006/relationships/hyperlink" Target="https://transparencia.finanzas.cdmx.gob.mx/repositorio/public/upload/repositorio/DGAyF/2025/scp/fracc_XVII/morales_alvarez_paola_2025_T2.xlsx" TargetMode="External"/><Relationship Id="rId84" Type="http://schemas.openxmlformats.org/officeDocument/2006/relationships/hyperlink" Target="https://transparencia.finanzas.cdmx.gob.mx/repositorio/public/upload/repositorio/DGAyF/2025/scp/fracc_XVII/salcedo_flores_diana_edith_2025_T3.xlsx" TargetMode="External"/><Relationship Id="rId138" Type="http://schemas.openxmlformats.org/officeDocument/2006/relationships/hyperlink" Target="https://transparencia.finanzas.cdmx.gob.mx/repositorio/public/upload/repositorio/DGAyF/2023/scp/fracc_XVII_perfiles/egresos_19005118.pdf" TargetMode="External"/><Relationship Id="rId159" Type="http://schemas.openxmlformats.org/officeDocument/2006/relationships/hyperlink" Target="https://transparencia.finanzas.cdmx.gob.mx/repositorio/public/upload/repositorio/DGAyF/2023/scp/fracc_XVII_perfiles/egresos_19005139.pdf" TargetMode="External"/><Relationship Id="rId170" Type="http://schemas.openxmlformats.org/officeDocument/2006/relationships/hyperlink" Target="https://transparencia.finanzas.cdmx.gob.mx/repositorio/public/upload/repositorio/DGAyF/2026/SCP/FRACC%20XVII/F17_2026_perfil.pdf" TargetMode="External"/><Relationship Id="rId107" Type="http://schemas.openxmlformats.org/officeDocument/2006/relationships/hyperlink" Target="https://transparencia.finanzas.cdmx.gob.mx/repositorio/public/upload/repositorio/DGAyF/2023/scp/fracc_XVII_perfiles/egresos_19005083.pdf" TargetMode="External"/><Relationship Id="rId11" Type="http://schemas.openxmlformats.org/officeDocument/2006/relationships/hyperlink" Target="https://transparencia.finanzas.cdmx.gob.mx/repositorio/public/upload/repositorio/DGAyF/2023/scp/fracc_XVII/santes_reyes_catalina_2023_T3.xlsx" TargetMode="External"/><Relationship Id="rId32" Type="http://schemas.openxmlformats.org/officeDocument/2006/relationships/hyperlink" Target="https://transparencia.finanzas.cdmx.gob.mx/repositorio/public/upload/repositorio/DGAyF/2025/scp/fracc_XVII/vargas_vera_jessica_janet_2025_T2.xlsx" TargetMode="External"/><Relationship Id="rId53" Type="http://schemas.openxmlformats.org/officeDocument/2006/relationships/hyperlink" Target="https://transparencia.finanzas.cdmx.gob.mx/repositorio/public/upload/repositorio/DGAyF/2025/scp/fracc_XVII/paredes_santaella_ricardo_demian_2025_T2.xlsx" TargetMode="External"/><Relationship Id="rId74" Type="http://schemas.openxmlformats.org/officeDocument/2006/relationships/hyperlink" Target="https://transparencia.finanzas.cdmx.gob.mx/repositorio/public/upload/repositorio/DGAyF/2025/scp/fracc_XVII/chavarria_martinez_elvia_2025_T2.xlsx" TargetMode="External"/><Relationship Id="rId128" Type="http://schemas.openxmlformats.org/officeDocument/2006/relationships/hyperlink" Target="https://transparencia.finanzas.cdmx.gob.mx/repositorio/public/upload/repositorio/DGAyF/2023/scp/fracc_XVII_perfiles/egresos_19005108.pdf" TargetMode="External"/><Relationship Id="rId149" Type="http://schemas.openxmlformats.org/officeDocument/2006/relationships/hyperlink" Target="https://transparencia.finanzas.cdmx.gob.mx/repositorio/public/upload/repositorio/DGAyF/2023/scp/fracc_XVII_perfiles/egresos_19005129.pdf" TargetMode="External"/><Relationship Id="rId5" Type="http://schemas.openxmlformats.org/officeDocument/2006/relationships/hyperlink" Target="http://transparencia.finanzas.cdmx.gob.mx/repositorio/public/upload/repositorio/DGAyF/2019/scp/fracc_XVII/sanchez_alvarez_carlos_alberto.xlsx" TargetMode="External"/><Relationship Id="rId95" Type="http://schemas.openxmlformats.org/officeDocument/2006/relationships/hyperlink" Target="https://transparencia.finanzas.cdmx.gob.mx/repositorio/public/upload/repositorio/DGAyF/2023/scp/fracc_XVII_perfiles/egresos_19005069.pdf" TargetMode="External"/><Relationship Id="rId160" Type="http://schemas.openxmlformats.org/officeDocument/2006/relationships/hyperlink" Target="https://transparencia.finanzas.cdmx.gob.mx/repositorio/public/upload/repositorio/DGAyF/2026/SCP/FRACC%20XVII/F17_2026_curricular.pdf" TargetMode="External"/><Relationship Id="rId181" Type="http://schemas.openxmlformats.org/officeDocument/2006/relationships/hyperlink" Target="https://transparencia.finanzas.cdmx.gob.mx/repositorio/public/upload/repositorio/DGAyF/2026/SCP/FRACC%20XVII/F17_2026_perfil.pdf" TargetMode="External"/><Relationship Id="rId22" Type="http://schemas.openxmlformats.org/officeDocument/2006/relationships/hyperlink" Target="https://transparencia.finanzas.cdmx.gob.mx/repositorio/public/upload/repositorio/DGAyF/2026/SCP/FRACC%20XVII/merino_lorenzo_elizabeth_2026_T1.xlsx" TargetMode="External"/><Relationship Id="rId43" Type="http://schemas.openxmlformats.org/officeDocument/2006/relationships/hyperlink" Target="https://transparencia.finanzas.cdmx.gob.mx/repositorio/public/upload/repositorio/DGAyF/2025/scp/fracc_XVII/vera_galarza_monica_ivonne_2025_T2.xlsx" TargetMode="External"/><Relationship Id="rId64" Type="http://schemas.openxmlformats.org/officeDocument/2006/relationships/hyperlink" Target="https://transparencia.finanzas.cdmx.gob.mx/repositorio/public/upload/repositorio/DGAyF/2025/scp/fracc_XVII/espinosa_ortega_roxana_2025_T2.xlsx" TargetMode="External"/><Relationship Id="rId118" Type="http://schemas.openxmlformats.org/officeDocument/2006/relationships/hyperlink" Target="https://transparencia.finanzas.cdmx.gob.mx/repositorio/public/upload/repositorio/DGAyF/2023/scp/fracc_XVII_perfiles/egresos_19005105.pdf" TargetMode="External"/><Relationship Id="rId139" Type="http://schemas.openxmlformats.org/officeDocument/2006/relationships/hyperlink" Target="https://transparencia.finanzas.cdmx.gob.mx/repositorio/public/upload/repositorio/DGAyF/2023/scp/fracc_XVII_perfiles/egresos_19005120.pdf" TargetMode="External"/><Relationship Id="rId85" Type="http://schemas.openxmlformats.org/officeDocument/2006/relationships/hyperlink" Target="https://transparencia.finanzas.cdmx.gob.mx/repositorio/public/upload/repositorio/DGAyF/2025/scp/fracc_XVII/morales_rodriguez_juan_antonio_2025_T4.xlsx" TargetMode="External"/><Relationship Id="rId150" Type="http://schemas.openxmlformats.org/officeDocument/2006/relationships/hyperlink" Target="https://transparencia.finanzas.cdmx.gob.mx/repositorio/public/upload/repositorio/DGAyF/2023/scp/fracc_XVII_perfiles/egresos_19005130.pdf" TargetMode="External"/><Relationship Id="rId171" Type="http://schemas.openxmlformats.org/officeDocument/2006/relationships/hyperlink" Target="https://transparencia.finanzas.cdmx.gob.mx/repositorio/public/upload/repositorio/DGAyF/2026/SCP/FRACC%20XVII/F17_2026_perfil.pdf" TargetMode="External"/><Relationship Id="rId12" Type="http://schemas.openxmlformats.org/officeDocument/2006/relationships/hyperlink" Target="http://transparencia.finanzas.cdmx.gob.mx/repositorio/public/upload/repositorio/DGAyF/2019/scp/fracc_XVII/ortiz_madrigal_francisco_alberto_2020_1T.xlsx" TargetMode="External"/><Relationship Id="rId33" Type="http://schemas.openxmlformats.org/officeDocument/2006/relationships/hyperlink" Target="https://transparencia.finanzas.cdmx.gob.mx/repositorio/public/upload/repositorio/DGAyF/2025/scp/fracc_XVII/lozada_alvarez_monica_mireya_2025_T2.xlsx" TargetMode="External"/><Relationship Id="rId108" Type="http://schemas.openxmlformats.org/officeDocument/2006/relationships/hyperlink" Target="https://transparencia.finanzas.cdmx.gob.mx/repositorio/public/upload/repositorio/DGAyF/2023/scp/fracc_XVII_perfiles/egresos_19005084.pdf" TargetMode="External"/><Relationship Id="rId129" Type="http://schemas.openxmlformats.org/officeDocument/2006/relationships/hyperlink" Target="https://transparencia.finanzas.cdmx.gob.mx/repositorio/public/upload/repositorio/DGAyF/2023/scp/fracc_XVII_perfiles/egresos_19005109.pdf" TargetMode="External"/><Relationship Id="rId54" Type="http://schemas.openxmlformats.org/officeDocument/2006/relationships/hyperlink" Target="https://transparencia.finanzas.cdmx.gob.mx/repositorio/public/upload/repositorio/DGAyF/2023/scp/fracc_XVII/badillo_licea_eduardo_2023_T3.xlsx" TargetMode="External"/><Relationship Id="rId75" Type="http://schemas.openxmlformats.org/officeDocument/2006/relationships/hyperlink" Target="https://transparencia.finanzas.cdmx.gob.mx/repositorio/public/upload/repositorio/DGAyF/2025/scp/fracc_XVII/bolanos_cossio_miguel_sebastian_2025_T3.xlsx" TargetMode="External"/><Relationship Id="rId96" Type="http://schemas.openxmlformats.org/officeDocument/2006/relationships/hyperlink" Target="https://transparencia.finanzas.cdmx.gob.mx/repositorio/public/upload/repositorio/DGAyF/2023/scp/fracc_XVII_perfiles/egresos_19005070.pdf" TargetMode="External"/><Relationship Id="rId140" Type="http://schemas.openxmlformats.org/officeDocument/2006/relationships/hyperlink" Target="https://transparencia.finanzas.cdmx.gob.mx/repositorio/public/upload/repositorio/DGAyF/2023/scp/fracc_XVII_perfiles/egresos_19005121.pdf" TargetMode="External"/><Relationship Id="rId161" Type="http://schemas.openxmlformats.org/officeDocument/2006/relationships/hyperlink" Target="https://transparencia.finanzas.cdmx.gob.mx/repositorio/public/upload/repositorio/DGAyF/2026/SCP/FRACC%20XVII/F17_2026_curricular.pdf" TargetMode="External"/><Relationship Id="rId182" Type="http://schemas.openxmlformats.org/officeDocument/2006/relationships/hyperlink" Target="https://transparencia.finanzas.cdmx.gob.mx/repositorio/public/upload/repositorio/DGAyF/2026/SCP/FRACC%20XVII/F17_2026_perfil.pdf" TargetMode="External"/><Relationship Id="rId6" Type="http://schemas.openxmlformats.org/officeDocument/2006/relationships/hyperlink" Target="http://transparencia.finanzas.cdmx.gob.mx/repositorio/public/upload/repositorio/DGAyF/2019/scp/fracc_XVII/martinez_jimenez_maria_adelita.xlsx" TargetMode="External"/><Relationship Id="rId23" Type="http://schemas.openxmlformats.org/officeDocument/2006/relationships/hyperlink" Target="https://transparencia.finanzas.cdmx.gob.mx/repositorio/public/upload/repositorio/DGAyF/2025/scp/fracc_XVII/rojas_navarro_alejandra_2025_T1.xlsx" TargetMode="External"/><Relationship Id="rId119" Type="http://schemas.openxmlformats.org/officeDocument/2006/relationships/hyperlink" Target="https://transparencia.finanzas.cdmx.gob.mx/repositorio/public/upload/repositorio/DGAyF/2023/scp/fracc_XVII_perfiles/egresos_19005106.pdf" TargetMode="External"/><Relationship Id="rId44" Type="http://schemas.openxmlformats.org/officeDocument/2006/relationships/hyperlink" Target="https://transparencia.finanzas.cdmx.gob.mx/repositorio/public/upload/repositorio/DGAyF/2025/scp/fracc_XVII/ortiz_ruiz_ricardo_2025_T1.xlsx" TargetMode="External"/><Relationship Id="rId65" Type="http://schemas.openxmlformats.org/officeDocument/2006/relationships/hyperlink" Target="https://transparencia.finanzas.cdmx.gob.mx/repositorio/public/upload/repositorio/DGAyF/2025/scp/fracc_XVII/bravo_mayen_vladimir_alberto_2025_T3.xlsx" TargetMode="External"/><Relationship Id="rId86" Type="http://schemas.openxmlformats.org/officeDocument/2006/relationships/hyperlink" Target="https://transparencia.finanzas.cdmx.gob.mx/repositorio/public/upload/repositorio/DGAyF/2025/scp/fracc_XVII/mata_vidal_ezequiel_2025_T4.xlsx" TargetMode="External"/><Relationship Id="rId130" Type="http://schemas.openxmlformats.org/officeDocument/2006/relationships/hyperlink" Target="https://transparencia.finanzas.cdmx.gob.mx/repositorio/public/upload/repositorio/DGAyF/2023/scp/fracc_XVII_perfiles/egresos_19005110.pdf" TargetMode="External"/><Relationship Id="rId151" Type="http://schemas.openxmlformats.org/officeDocument/2006/relationships/hyperlink" Target="https://transparencia.finanzas.cdmx.gob.mx/repositorio/public/upload/repositorio/DGAyF/2023/scp/fracc_XVII_perfiles/egresos_19005131.pdf" TargetMode="External"/><Relationship Id="rId172" Type="http://schemas.openxmlformats.org/officeDocument/2006/relationships/hyperlink" Target="https://transparencia.finanzas.cdmx.gob.mx/repositorio/public/upload/repositorio/DGAyF/2026/SCP/FRACC%20XVII/F17_2026_perfil.pdf" TargetMode="External"/><Relationship Id="rId13" Type="http://schemas.openxmlformats.org/officeDocument/2006/relationships/hyperlink" Target="https://transparencia.finanzas.cdmx.gob.mx/repositorio/public/upload/repositorio/DGAyF/2025/scp/fracc_XVII/gonzalez_maximo_cesar_2025_T1.xlsx" TargetMode="External"/><Relationship Id="rId18" Type="http://schemas.openxmlformats.org/officeDocument/2006/relationships/hyperlink" Target="https://transparencia.finanzas.cdmx.gob.mx/repositorio/public/upload/repositorio/DGAyF/2026/SCP/FRACC%20XVII/bautista_davila_bryan_ricardo_2026_T1.xlsx" TargetMode="External"/><Relationship Id="rId39" Type="http://schemas.openxmlformats.org/officeDocument/2006/relationships/hyperlink" Target="https://transparencia.finanzas.cdmx.gob.mx/repositorio/public/upload/repositorio/DGAyF/2025/scp/fracc_XVII/suarez_quiane_abel_2025_T1.xlsx" TargetMode="External"/><Relationship Id="rId109" Type="http://schemas.openxmlformats.org/officeDocument/2006/relationships/hyperlink" Target="https://transparencia.finanzas.cdmx.gob.mx/repositorio/public/upload/repositorio/DGAyF/2023/scp/fracc_XVII_perfiles/egresos_19005086.pdf" TargetMode="External"/><Relationship Id="rId34" Type="http://schemas.openxmlformats.org/officeDocument/2006/relationships/hyperlink" Target="https://transparencia.finanzas.cdmx.gob.mx/repositorio/public/upload/repositorio/DGAyF/2025/scp/fracc_XVII/tejeda_zamorategui_andrea_2025_T2.xlsx" TargetMode="External"/><Relationship Id="rId50" Type="http://schemas.openxmlformats.org/officeDocument/2006/relationships/hyperlink" Target="https://transparencia.finanzas.cdmx.gob.mx/repositorio/public/upload/repositorio/DGAyF/2024/scp/fracc_XVII/patricio_esquivel_guadalupe_lucero_2024_T4.xlsx" TargetMode="External"/><Relationship Id="rId55" Type="http://schemas.openxmlformats.org/officeDocument/2006/relationships/hyperlink" Target="https://transparencia.finanzas.cdmx.gob.mx/repositorio/public/upload/repositorio/DGAyF/2025/scp/fracc_XVII/pasten_silva_monica_lizet_2025_T3.xlsx" TargetMode="External"/><Relationship Id="rId76" Type="http://schemas.openxmlformats.org/officeDocument/2006/relationships/hyperlink" Target="https://transparencia.finanzas.cdmx.gob.mx/repositorio/public/upload/repositorio/DGAyF/2025/scp/fracc_XVII/garcia_rojas_patricia_itzel_2025_T3.xlsx" TargetMode="External"/><Relationship Id="rId97" Type="http://schemas.openxmlformats.org/officeDocument/2006/relationships/hyperlink" Target="https://transparencia.finanzas.cdmx.gob.mx/repositorio/public/upload/repositorio/DGAyF/2023/scp/fracc_XVII_perfiles/egresos_19005071.pdf" TargetMode="External"/><Relationship Id="rId104" Type="http://schemas.openxmlformats.org/officeDocument/2006/relationships/hyperlink" Target="https://transparencia.finanzas.cdmx.gob.mx/repositorio/public/upload/repositorio/DGAyF/2023/scp/fracc_XVII_perfiles/egresos_19005078.pdf" TargetMode="External"/><Relationship Id="rId120" Type="http://schemas.openxmlformats.org/officeDocument/2006/relationships/hyperlink" Target="https://transparencia.finanzas.cdmx.gob.mx/repositorio/public/upload/repositorio/DGAyF/2023/scp/fracc_XVII_perfiles/egresos_19005107.pdf" TargetMode="External"/><Relationship Id="rId125" Type="http://schemas.openxmlformats.org/officeDocument/2006/relationships/hyperlink" Target="https://transparencia.finanzas.cdmx.gob.mx/repositorio/public/upload/repositorio/DGAyF/2023/scp/fracc_XVII_perfiles/egresos_19005102.pdf" TargetMode="External"/><Relationship Id="rId141" Type="http://schemas.openxmlformats.org/officeDocument/2006/relationships/hyperlink" Target="https://transparencia.finanzas.cdmx.gob.mx/repositorio/public/upload/repositorio/DGAyF/2023/scp/fracc_XVII_perfiles/egresos_19005122.pdf" TargetMode="External"/><Relationship Id="rId146" Type="http://schemas.openxmlformats.org/officeDocument/2006/relationships/hyperlink" Target="https://transparencia.finanzas.cdmx.gob.mx/repositorio/public/upload/repositorio/DGAyF/2023/scp/fracc_XVII_perfiles/egresos_19005126.pdf" TargetMode="External"/><Relationship Id="rId167" Type="http://schemas.openxmlformats.org/officeDocument/2006/relationships/hyperlink" Target="https://transparencia.finanzas.cdmx.gob.mx/repositorio/public/upload/repositorio/DGAyF/2026/SCP/FRACC%20XVII/F17_2026_perfil.pdf" TargetMode="External"/><Relationship Id="rId188" Type="http://schemas.openxmlformats.org/officeDocument/2006/relationships/hyperlink" Target="https://transparencia.finanzas.cdmx.gob.mx/repositorio/public/upload/repositorio/DGAyF/2026/SCP/FRACC%20XVII/F17_2026_perfil.pdf" TargetMode="External"/><Relationship Id="rId7" Type="http://schemas.openxmlformats.org/officeDocument/2006/relationships/hyperlink" Target="https://transparencia.finanzas.cdmx.gob.mx/repositorio/public/upload/repositorio/DGAyF/2025/scp/fracc_XVII/espinosa_trejo_claudia_2025_T3.xlsx" TargetMode="External"/><Relationship Id="rId71" Type="http://schemas.openxmlformats.org/officeDocument/2006/relationships/hyperlink" Target="https://transparencia.finanzas.cdmx.gob.mx/repositorio/public/upload/repositorio/DGAyF/2025/scp/fracc_XVII/guerra_diaz_balfre_ivan_2025_T4.xlsx" TargetMode="External"/><Relationship Id="rId92" Type="http://schemas.openxmlformats.org/officeDocument/2006/relationships/hyperlink" Target="https://transparencia.finanzas.cdmx.gob.mx/repositorio/public/upload/repositorio/DGAyF/2023/scp/fracc_XVII_perfiles/egresos_19005059.pdf" TargetMode="External"/><Relationship Id="rId162" Type="http://schemas.openxmlformats.org/officeDocument/2006/relationships/hyperlink" Target="https://transparencia.finanzas.cdmx.gob.mx/repositorio/public/upload/repositorio/DGAyF/2026/SCP/FRACC%20XVII/F17_2026_curricular.pdf" TargetMode="External"/><Relationship Id="rId183" Type="http://schemas.openxmlformats.org/officeDocument/2006/relationships/hyperlink" Target="https://transparencia.finanzas.cdmx.gob.mx/repositorio/public/upload/repositorio/DGAyF/2026/SCP/FRACC%20XVII/F17_2026_perfil.pdf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29" Type="http://schemas.openxmlformats.org/officeDocument/2006/relationships/hyperlink" Target="https://transparencia.finanzas.cdmx.gob.mx/repositorio/public/upload/repositorio/DGAyF/2025/scp/fracc_XVII/ortiz_martinez_jazmin_alejandra_2025_T2.xlsx" TargetMode="External"/><Relationship Id="rId24" Type="http://schemas.openxmlformats.org/officeDocument/2006/relationships/hyperlink" Target="https://transparencia.finanzas.cdmx.gob.mx/repositorio/public/upload/repositorio/DGAyF/2025/scp/fracc_XVII/dehesa_ramirez_ismael_2025_T1.xlsx" TargetMode="External"/><Relationship Id="rId40" Type="http://schemas.openxmlformats.org/officeDocument/2006/relationships/hyperlink" Target="http://transparencia.finanzas.cdmx.gob.mx/repositorio/public/upload/repositorio/DGAyF/2019/scp/fracc_XVII/lozano_serrano_margarita.xlsx" TargetMode="External"/><Relationship Id="rId45" Type="http://schemas.openxmlformats.org/officeDocument/2006/relationships/hyperlink" Target="https://transparencia.finanzas.cdmx.gob.mx/repositorio/public/upload/repositorio/DGAyF/2022/scp/fracc_XVII/garza_cruz_abner_2022_T2.xlsx" TargetMode="External"/><Relationship Id="rId66" Type="http://schemas.openxmlformats.org/officeDocument/2006/relationships/hyperlink" Target="https://transparencia.finanzas.cdmx.gob.mx/repositorio/public/upload/repositorio/DGAyF/2024/scp/fracc_XVII/lorenzo_ruiz_jorge_de_jesus_2024_T4.xlsx" TargetMode="External"/><Relationship Id="rId87" Type="http://schemas.openxmlformats.org/officeDocument/2006/relationships/hyperlink" Target="https://transparencia.finanzas.cdmx.gob.mx/repositorio/public/upload/repositorio/DGAyF/2025/scp/fracc_XVII/jacinto_jacinto_dominga_maria_2025_T1.xlsx" TargetMode="External"/><Relationship Id="rId110" Type="http://schemas.openxmlformats.org/officeDocument/2006/relationships/hyperlink" Target="https://transparencia.finanzas.cdmx.gob.mx/repositorio/public/upload/repositorio/DGAyF/2023/scp/fracc_XVII_perfiles/egresos_19005088.pdf" TargetMode="External"/><Relationship Id="rId115" Type="http://schemas.openxmlformats.org/officeDocument/2006/relationships/hyperlink" Target="https://transparencia.finanzas.cdmx.gob.mx/repositorio/public/upload/repositorio/DGAyF/2023/scp/fracc_XVII_perfiles/egresos_19005094.pdf" TargetMode="External"/><Relationship Id="rId131" Type="http://schemas.openxmlformats.org/officeDocument/2006/relationships/hyperlink" Target="https://transparencia.finanzas.cdmx.gob.mx/repositorio/public/upload/repositorio/DGAyF/2023/scp/fracc_XVII_perfiles/egresos_19005111.pdf" TargetMode="External"/><Relationship Id="rId136" Type="http://schemas.openxmlformats.org/officeDocument/2006/relationships/hyperlink" Target="https://transparencia.finanzas.cdmx.gob.mx/repositorio/public/upload/repositorio/DGAyF/2023/scp/fracc_XVII_perfiles/egresos_19005116.pdf" TargetMode="External"/><Relationship Id="rId157" Type="http://schemas.openxmlformats.org/officeDocument/2006/relationships/hyperlink" Target="https://transparencia.finanzas.cdmx.gob.mx/repositorio/public/upload/repositorio/DGAyF/2023/scp/fracc_XVII_perfiles/egresos_19005137.pdf" TargetMode="External"/><Relationship Id="rId178" Type="http://schemas.openxmlformats.org/officeDocument/2006/relationships/hyperlink" Target="https://transparencia.finanzas.cdmx.gob.mx/repositorio/public/upload/repositorio/DGAyF/2026/SCP/FRACC%20XVII/F17_2026_perfil.pdf" TargetMode="External"/><Relationship Id="rId61" Type="http://schemas.openxmlformats.org/officeDocument/2006/relationships/hyperlink" Target="https://transparencia.finanzas.cdmx.gob.mx/repositorio/public/upload/repositorio/DGAyF/2025/scp/fracc_XVII/riquelme_martinez_lina_2025_T4.xlsx" TargetMode="External"/><Relationship Id="rId82" Type="http://schemas.openxmlformats.org/officeDocument/2006/relationships/hyperlink" Target="https://transparencia.finanzas.cdmx.gob.mx/repositorio/public/upload/repositorio/DGAyF/2025/scp/fracc_XVII/garcia_ramirez_ana_lidia_2025_T3.xlsx" TargetMode="External"/><Relationship Id="rId152" Type="http://schemas.openxmlformats.org/officeDocument/2006/relationships/hyperlink" Target="https://transparencia.finanzas.cdmx.gob.mx/repositorio/public/upload/repositorio/DGAyF/2023/scp/fracc_XVII_perfiles/egresos_19005132.pdf" TargetMode="External"/><Relationship Id="rId173" Type="http://schemas.openxmlformats.org/officeDocument/2006/relationships/hyperlink" Target="https://transparencia.finanzas.cdmx.gob.mx/repositorio/public/upload/repositorio/DGAyF/2026/SCP/FRACC%20XVII/F17_2026_perfil.pdf" TargetMode="External"/><Relationship Id="rId19" Type="http://schemas.openxmlformats.org/officeDocument/2006/relationships/hyperlink" Target="https://transparencia.finanzas.cdmx.gob.mx/repositorio/public/upload/repositorio/DGAyF/2025/scp/fracc_XVII/flores_hernandez_anahi_lizeth_2025_T1.xlsx" TargetMode="External"/><Relationship Id="rId14" Type="http://schemas.openxmlformats.org/officeDocument/2006/relationships/hyperlink" Target="https://transparencia.finanzas.cdmx.gob.mx/repositorio/public/upload/repositorio/DGAyF/2026/SCP/FRACC%20XVII/rosas_cruz_jacqueline_2026_T1.xlsx" TargetMode="External"/><Relationship Id="rId30" Type="http://schemas.openxmlformats.org/officeDocument/2006/relationships/hyperlink" Target="http://transparencia.finanzas.cdmx.gob.mx/repositorio/public/upload/repositorio/DGAyF/2019/scp/fracc_XVII/cruz_fernandez_ruben.xlsx" TargetMode="External"/><Relationship Id="rId35" Type="http://schemas.openxmlformats.org/officeDocument/2006/relationships/hyperlink" Target="https://transparencia.finanzas.cdmx.gob.mx/repositorio/public/upload/repositorio/DGAyF/2026/SCP/FRACC%20XVII/toledo_corona_ricardo_2026_T1.xlsx" TargetMode="External"/><Relationship Id="rId56" Type="http://schemas.openxmlformats.org/officeDocument/2006/relationships/hyperlink" Target="https://transparencia.finanzas.cdmx.gob.mx/repositorio/public/upload/repositorio/DGAyF/2025/scp/fracc_XVII/ruiz_rayo_alan_yair_2025_T2.xlsx" TargetMode="External"/><Relationship Id="rId77" Type="http://schemas.openxmlformats.org/officeDocument/2006/relationships/hyperlink" Target="https://transparencia.finanzas.cdmx.gob.mx/repositorio/public/upload/repositorio/DGAyF/2025/scp/fracc_XVII/dorantes_hernandez_margarita_2025_T3.xlsx" TargetMode="External"/><Relationship Id="rId100" Type="http://schemas.openxmlformats.org/officeDocument/2006/relationships/hyperlink" Target="https://transparencia.finanzas.cdmx.gob.mx/repositorio/public/upload/repositorio/DGAyF/2023/scp/fracc_XVII_perfiles/egresos_19005074.pdf" TargetMode="External"/><Relationship Id="rId105" Type="http://schemas.openxmlformats.org/officeDocument/2006/relationships/hyperlink" Target="https://transparencia.finanzas.cdmx.gob.mx/repositorio/public/upload/repositorio/DGAyF/2023/scp/fracc_XVII_perfiles/egresos_19005079.pdf" TargetMode="External"/><Relationship Id="rId126" Type="http://schemas.openxmlformats.org/officeDocument/2006/relationships/hyperlink" Target="https://transparencia.finanzas.cdmx.gob.mx/repositorio/public/upload/repositorio/DGAyF/2023/scp/fracc_XVII_perfiles/egresos_19005103.pdf" TargetMode="External"/><Relationship Id="rId147" Type="http://schemas.openxmlformats.org/officeDocument/2006/relationships/hyperlink" Target="https://transparencia.finanzas.cdmx.gob.mx/repositorio/public/upload/repositorio/DGAyF/2023/scp/fracc_XVII_perfiles/egresos_19005127.pdf" TargetMode="External"/><Relationship Id="rId168" Type="http://schemas.openxmlformats.org/officeDocument/2006/relationships/hyperlink" Target="https://transparencia.finanzas.cdmx.gob.mx/repositorio/public/upload/repositorio/DGAyF/2026/SCP/FRACC%20XVII/F17_2026_perfil.pdf" TargetMode="External"/><Relationship Id="rId8" Type="http://schemas.openxmlformats.org/officeDocument/2006/relationships/hyperlink" Target="https://transparencia.finanzas.cdmx.gob.mx/repositorio/public/upload/repositorio/DGAyF/2024/scp/fracc_XVII/moreno_ramirez_maria_del_carmen_2024_T4.xlsx" TargetMode="External"/><Relationship Id="rId51" Type="http://schemas.openxmlformats.org/officeDocument/2006/relationships/hyperlink" Target="http://transparencia.finanzas.cdmx.gob.mx/repositorio/public/upload/repositorio/DGAyF/2019/scp/fracc_XVII/arechiga_hernandez_susana.xlsx" TargetMode="External"/><Relationship Id="rId72" Type="http://schemas.openxmlformats.org/officeDocument/2006/relationships/hyperlink" Target="https://transparencia.finanzas.cdmx.gob.mx/repositorio/public/upload/repositorio/DGAyF/2025/scp/fracc_XVII/dorantes_hernandez_nayeli_giselle_2025_T3.xlsx" TargetMode="External"/><Relationship Id="rId93" Type="http://schemas.openxmlformats.org/officeDocument/2006/relationships/hyperlink" Target="https://transparencia.finanzas.cdmx.gob.mx/repositorio/public/upload/repositorio/DGAyF/2023/scp/fracc_XVII_perfiles/egresos_19005060.pdf" TargetMode="External"/><Relationship Id="rId98" Type="http://schemas.openxmlformats.org/officeDocument/2006/relationships/hyperlink" Target="https://transparencia.finanzas.cdmx.gob.mx/repositorio/public/upload/repositorio/DGAyF/2023/scp/fracc_XVII_perfiles/egresos_19005073.pdf" TargetMode="External"/><Relationship Id="rId121" Type="http://schemas.openxmlformats.org/officeDocument/2006/relationships/hyperlink" Target="https://transparencia.finanzas.cdmx.gob.mx/repositorio/public/upload/repositorio/DGAyF/2023/scp/fracc_XVII_perfiles/egresos_19005098.pdf" TargetMode="External"/><Relationship Id="rId142" Type="http://schemas.openxmlformats.org/officeDocument/2006/relationships/hyperlink" Target="https://transparencia.finanzas.cdmx.gob.mx/repositorio/public/upload/repositorio/DGAyF/2023/scp/fracc_XVII_perfiles/egresos_19005123.pdf" TargetMode="External"/><Relationship Id="rId163" Type="http://schemas.openxmlformats.org/officeDocument/2006/relationships/hyperlink" Target="https://transparencia.finanzas.cdmx.gob.mx/repositorio/public/upload/repositorio/DGAyF/2026/SCP/FRACC%20XVII/F17_2026_curricular.pdf" TargetMode="External"/><Relationship Id="rId184" Type="http://schemas.openxmlformats.org/officeDocument/2006/relationships/hyperlink" Target="https://transparencia.finanzas.cdmx.gob.mx/repositorio/public/upload/repositorio/DGAyF/2026/SCP/FRACC%20XVII/F17_2026_perfil.pdf" TargetMode="External"/><Relationship Id="rId189" Type="http://schemas.openxmlformats.org/officeDocument/2006/relationships/hyperlink" Target="https://transparencia.finanzas.cdmx.gob.mx/repositorio/public/upload/repositorio/DGAyF/2026/SCP/FRACC%20XVII/F17_2026_sanciones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25" Type="http://schemas.openxmlformats.org/officeDocument/2006/relationships/hyperlink" Target="https://transparencia.finanzas.cdmx.gob.mx/repositorio/public/upload/repositorio/DGAyF/2024/scp/fracc_XVII/del_rio_estudillo_claudia_ivette_2024_T2.xlsx" TargetMode="External"/><Relationship Id="rId46" Type="http://schemas.openxmlformats.org/officeDocument/2006/relationships/hyperlink" Target="https://transparencia.finanzas.cdmx.gob.mx/repositorio/public/upload/repositorio/DGAyF/2022/scp/fracc_XVII/de_jesus_velazquez_juan_2022_T3.xlsx" TargetMode="External"/><Relationship Id="rId67" Type="http://schemas.openxmlformats.org/officeDocument/2006/relationships/hyperlink" Target="https://transparencia.finanzas.cdmx.gob.mx/repositorio/public/upload/repositorio/DGAyF/2025/scp/fracc_XVII/de_la_rosa_navarrete_jose_javier_2025_T4.xlsx" TargetMode="External"/><Relationship Id="rId116" Type="http://schemas.openxmlformats.org/officeDocument/2006/relationships/hyperlink" Target="https://transparencia.finanzas.cdmx.gob.mx/repositorio/public/upload/repositorio/DGAyF/2023/scp/fracc_XVII_perfiles/egresos_19005095.pdf" TargetMode="External"/><Relationship Id="rId137" Type="http://schemas.openxmlformats.org/officeDocument/2006/relationships/hyperlink" Target="https://transparencia.finanzas.cdmx.gob.mx/repositorio/public/upload/repositorio/DGAyF/2023/scp/fracc_XVII_perfiles/egresos_19005117.pdf" TargetMode="External"/><Relationship Id="rId158" Type="http://schemas.openxmlformats.org/officeDocument/2006/relationships/hyperlink" Target="https://transparencia.finanzas.cdmx.gob.mx/repositorio/public/upload/repositorio/DGAyF/2023/scp/fracc_XVII_perfiles/egresos_19005138.pdf" TargetMode="External"/><Relationship Id="rId20" Type="http://schemas.openxmlformats.org/officeDocument/2006/relationships/hyperlink" Target="https://transparencia.finanzas.cdmx.gob.mx/repositorio/public/upload/repositorio/DGAyF/2026/SCP/FRACC%20XVII/martinez_oliver_eduardo_2026_T1.xlsx" TargetMode="External"/><Relationship Id="rId41" Type="http://schemas.openxmlformats.org/officeDocument/2006/relationships/hyperlink" Target="https://transparencia.finanzas.cdmx.gob.mx/repositorio/public/upload/repositorio/DGAyF/2025/scp/fracc_XVII/ortega_bautista_luis_dario_2025_T3.xlsx" TargetMode="External"/><Relationship Id="rId62" Type="http://schemas.openxmlformats.org/officeDocument/2006/relationships/hyperlink" Target="https://transparencia.finanzas.cdmx.gob.mx/repositorio/public/upload/repositorio/DGAyF/2026/SCP/FRACC%20XVII/garcia_gutierrez_ulises_2026_T1.xlsx" TargetMode="External"/><Relationship Id="rId83" Type="http://schemas.openxmlformats.org/officeDocument/2006/relationships/hyperlink" Target="https://transparencia.finanzas.cdmx.gob.mx/repositorio/public/upload/repositorio/DGAyF/2025/scp/fracc_XVII/saucedo_ruiz_guadalupe_2025_T3.xlsx" TargetMode="External"/><Relationship Id="rId88" Type="http://schemas.openxmlformats.org/officeDocument/2006/relationships/hyperlink" Target="https://transparencia.finanzas.cdmx.gob.mx/repositorio/public/upload/repositorio/DGAyF/2025/scp/fracc_XVII/benitez_ramirez_daniela_monserrat_2025_T3.xlsx" TargetMode="External"/><Relationship Id="rId111" Type="http://schemas.openxmlformats.org/officeDocument/2006/relationships/hyperlink" Target="https://transparencia.finanzas.cdmx.gob.mx/repositorio/public/upload/repositorio/DGAyF/2023/scp/fracc_XVII_perfiles/egresos_19005089.pdf" TargetMode="External"/><Relationship Id="rId132" Type="http://schemas.openxmlformats.org/officeDocument/2006/relationships/hyperlink" Target="https://transparencia.finanzas.cdmx.gob.mx/repositorio/public/upload/repositorio/DGAyF/2023/scp/fracc_XVII_perfiles/egresos_19005112.pdf" TargetMode="External"/><Relationship Id="rId153" Type="http://schemas.openxmlformats.org/officeDocument/2006/relationships/hyperlink" Target="https://transparencia.finanzas.cdmx.gob.mx/repositorio/public/upload/repositorio/DGAyF/2023/scp/fracc_XVII_perfiles/egresos_19005133.pdf" TargetMode="External"/><Relationship Id="rId174" Type="http://schemas.openxmlformats.org/officeDocument/2006/relationships/hyperlink" Target="https://transparencia.finanzas.cdmx.gob.mx/repositorio/public/upload/repositorio/DGAyF/2026/SCP/FRACC%20XVII/F17_2026_perfil.pdf" TargetMode="External"/><Relationship Id="rId179" Type="http://schemas.openxmlformats.org/officeDocument/2006/relationships/hyperlink" Target="https://transparencia.finanzas.cdmx.gob.mx/repositorio/public/upload/repositorio/DGAyF/2026/SCP/FRACC%20XVII/F17_2026_perfil.pdf" TargetMode="External"/><Relationship Id="rId190" Type="http://schemas.openxmlformats.org/officeDocument/2006/relationships/hyperlink" Target="https://transparencia.finanzas.cdmx.gob.mx/repositorio/public/upload/repositorio/DGAyF/2026/SCP/FRACC%20XVII/F17_2026_sanciones.pdf" TargetMode="External"/><Relationship Id="rId15" Type="http://schemas.openxmlformats.org/officeDocument/2006/relationships/hyperlink" Target="https://transparencia.finanzas.cdmx.gob.mx/repositorio/public/upload/repositorio/DGAyF/2026/SCP/FRACC%20XVII/padilla_pacheco_raul_alejandro_2026_T1.xlsx" TargetMode="External"/><Relationship Id="rId36" Type="http://schemas.openxmlformats.org/officeDocument/2006/relationships/hyperlink" Target="http://transparencia.finanzas.cdmx.gob.mx/repositorio/public/upload/repositorio/DGAyF/2019/scp/fracc_XVII/galicia_pina_armando.xlsx" TargetMode="External"/><Relationship Id="rId57" Type="http://schemas.openxmlformats.org/officeDocument/2006/relationships/hyperlink" Target="https://transparencia.finanzas.cdmx.gob.mx/repositorio/public/upload/repositorio/DGAyF/2025/scp/fracc_XVII/hernandez_jimenez_edgar_gerardo_2025_T3.xlsx" TargetMode="External"/><Relationship Id="rId106" Type="http://schemas.openxmlformats.org/officeDocument/2006/relationships/hyperlink" Target="https://transparencia.finanzas.cdmx.gob.mx/repositorio/public/upload/repositorio/DGAyF/2023/scp/fracc_XVII_perfiles/egresos_19005081.pdf" TargetMode="External"/><Relationship Id="rId127" Type="http://schemas.openxmlformats.org/officeDocument/2006/relationships/hyperlink" Target="https://transparencia.finanzas.cdmx.gob.mx/repositorio/public/upload/repositorio/DGAyF/2023/scp/fracc_XVII_perfiles/egresos_19005104.pdf" TargetMode="External"/><Relationship Id="rId10" Type="http://schemas.openxmlformats.org/officeDocument/2006/relationships/hyperlink" Target="https://transparencia.finanzas.cdmx.gob.mx/repositorio/public/upload/repositorio/DGAyF/2025/scp/fracc_XVII/galicia_razo_citlali_2025_T3.xlsx" TargetMode="External"/><Relationship Id="rId31" Type="http://schemas.openxmlformats.org/officeDocument/2006/relationships/hyperlink" Target="https://transparencia.finanzas.cdmx.gob.mx/repositorio/public/upload/repositorio/DGAyF/2025/scp/fracc_XVII/irineo_rodriguez_guadalupe_itzel_2025_T3.xlsx" TargetMode="External"/><Relationship Id="rId52" Type="http://schemas.openxmlformats.org/officeDocument/2006/relationships/hyperlink" Target="https://transparencia.finanzas.cdmx.gob.mx/repositorio/public/upload/repositorio/DGAyF/2025/scp/fracc_XVII/rios_lopez_alfredo_2025_T2.xlsx" TargetMode="External"/><Relationship Id="rId73" Type="http://schemas.openxmlformats.org/officeDocument/2006/relationships/hyperlink" Target="https://transparencia.finanzas.cdmx.gob.mx/repositorio/public/upload/repositorio/DGAyF/2025/scp/fracc_XVII/juarez_acevedo_yessenia_2025_T3.xlsx" TargetMode="External"/><Relationship Id="rId78" Type="http://schemas.openxmlformats.org/officeDocument/2006/relationships/hyperlink" Target="https://transparencia.finanzas.cdmx.gob.mx/repositorio/public/upload/repositorio/DGAyF/2025/scp/fracc_XVII/garcia_perea_gustavo_antonio_2025_T4.xlsx" TargetMode="External"/><Relationship Id="rId94" Type="http://schemas.openxmlformats.org/officeDocument/2006/relationships/hyperlink" Target="https://transparencia.finanzas.cdmx.gob.mx/repositorio/public/upload/repositorio/DGAyF/2023/scp/fracc_XVII_perfiles/egresos_19005063.pdf" TargetMode="External"/><Relationship Id="rId99" Type="http://schemas.openxmlformats.org/officeDocument/2006/relationships/hyperlink" Target="https://transparencia.finanzas.cdmx.gob.mx/repositorio/public/upload/repositorio/DGAyF/2023/scp/fracc_XVII_perfiles/egresos_19005072.pdf" TargetMode="External"/><Relationship Id="rId101" Type="http://schemas.openxmlformats.org/officeDocument/2006/relationships/hyperlink" Target="https://transparencia.finanzas.cdmx.gob.mx/repositorio/public/upload/repositorio/DGAyF/2023/scp/fracc_XVII_perfiles/egresos_19005075.pdf" TargetMode="External"/><Relationship Id="rId122" Type="http://schemas.openxmlformats.org/officeDocument/2006/relationships/hyperlink" Target="https://transparencia.finanzas.cdmx.gob.mx/repositorio/public/upload/repositorio/DGAyF/2023/scp/fracc_XVII_perfiles/egresos_19005099.pdf" TargetMode="External"/><Relationship Id="rId143" Type="http://schemas.openxmlformats.org/officeDocument/2006/relationships/hyperlink" Target="https://transparencia.finanzas.cdmx.gob.mx/repositorio/public/upload/repositorio/DGAyF/2023/scp/fracc_XVII_perfiles/egresos_19005119.pdf" TargetMode="External"/><Relationship Id="rId148" Type="http://schemas.openxmlformats.org/officeDocument/2006/relationships/hyperlink" Target="https://transparencia.finanzas.cdmx.gob.mx/repositorio/public/upload/repositorio/DGAyF/2023/scp/fracc_XVII_perfiles/egresos_19005128.pdf" TargetMode="External"/><Relationship Id="rId164" Type="http://schemas.openxmlformats.org/officeDocument/2006/relationships/hyperlink" Target="https://transparencia.finanzas.cdmx.gob.mx/repositorio/public/upload/repositorio/DGAyF/2026/SCP/FRACC%20XVII/F17_2026_curricular.pdf" TargetMode="External"/><Relationship Id="rId169" Type="http://schemas.openxmlformats.org/officeDocument/2006/relationships/hyperlink" Target="https://transparencia.finanzas.cdmx.gob.mx/repositorio/public/upload/repositorio/DGAyF/2026/SCP/FRACC%20XVII/F17_2026_perfil.pdf" TargetMode="External"/><Relationship Id="rId185" Type="http://schemas.openxmlformats.org/officeDocument/2006/relationships/hyperlink" Target="https://transparencia.finanzas.cdmx.gob.mx/repositorio/public/upload/repositorio/DGAyF/2026/SCP/FRACC%20XVII/F17_2026_perfil.pdf" TargetMode="External"/><Relationship Id="rId4" Type="http://schemas.openxmlformats.org/officeDocument/2006/relationships/hyperlink" Target="https://transparencia.finanzas.cdmx.gob.mx/repositorio/public/upload/repositorio/DGAyF/2024/scp/fracc_XVII/esquinca_anchondo_jorge_david_2024_T4.xlsx" TargetMode="External"/><Relationship Id="rId9" Type="http://schemas.openxmlformats.org/officeDocument/2006/relationships/hyperlink" Target="https://transparencia.finanzas.cdmx.gob.mx/repositorio/public/upload/repositorio/DGAyF/2022/scp/fracc_XVII/martinez_lugo_marisol_2022_T2.xlsx" TargetMode="External"/><Relationship Id="rId180" Type="http://schemas.openxmlformats.org/officeDocument/2006/relationships/hyperlink" Target="https://transparencia.finanzas.cdmx.gob.mx/repositorio/public/upload/repositorio/DGAyF/2026/SCP/FRACC%20XVII/F17_2026_perfil.pdf" TargetMode="External"/><Relationship Id="rId26" Type="http://schemas.openxmlformats.org/officeDocument/2006/relationships/hyperlink" Target="https://transparencia.finanzas.cdmx.gob.mx/repositorio/public/upload/repositorio/DGAyF/2025/scp/fracc_XVII/san_roman_nava_santiago_2025_T1.xlsx" TargetMode="External"/><Relationship Id="rId47" Type="http://schemas.openxmlformats.org/officeDocument/2006/relationships/hyperlink" Target="https://transparencia.finanzas.cdmx.gob.mx/repositorio/public/upload/repositorio/DGAyF/2024/scp/fracc_XVII/rivera_silva_ana_laura_2024_T4.xlsx" TargetMode="External"/><Relationship Id="rId68" Type="http://schemas.openxmlformats.org/officeDocument/2006/relationships/hyperlink" Target="https://transparencia.finanzas.cdmx.gob.mx/repositorio/public/upload/repositorio/DGAyF/2026/SCP/FRACC%20XVII/garcia_ambrosio_victor_adrian_2026_T1.xlsx" TargetMode="External"/><Relationship Id="rId89" Type="http://schemas.openxmlformats.org/officeDocument/2006/relationships/hyperlink" Target="https://transparencia.finanzas.cdmx.gob.mx/repositorio/public/upload/repositorio/DGAyF/2025/scp/fracc_XVII/martinez_ortiz_jafet_rodrigo_2025_T3.xlsx" TargetMode="External"/><Relationship Id="rId112" Type="http://schemas.openxmlformats.org/officeDocument/2006/relationships/hyperlink" Target="https://transparencia.finanzas.cdmx.gob.mx/repositorio/public/upload/repositorio/DGAyF/2023/scp/fracc_XVII_perfiles/egresos_19005090.pdf" TargetMode="External"/><Relationship Id="rId133" Type="http://schemas.openxmlformats.org/officeDocument/2006/relationships/hyperlink" Target="https://transparencia.finanzas.cdmx.gob.mx/repositorio/public/upload/repositorio/DGAyF/2023/scp/fracc_XVII_perfiles/egresos_19005113.pdf" TargetMode="External"/><Relationship Id="rId154" Type="http://schemas.openxmlformats.org/officeDocument/2006/relationships/hyperlink" Target="https://transparencia.finanzas.cdmx.gob.mx/repositorio/public/upload/repositorio/DGAyF/2023/scp/fracc_XVII_perfiles/egresos_19005134.pdf" TargetMode="External"/><Relationship Id="rId175" Type="http://schemas.openxmlformats.org/officeDocument/2006/relationships/hyperlink" Target="https://transparencia.finanzas.cdmx.gob.mx/repositorio/public/upload/repositorio/DGAyF/2026/SCP/FRACC%20XVII/F17_2026_perfil.pdf" TargetMode="External"/><Relationship Id="rId16" Type="http://schemas.openxmlformats.org/officeDocument/2006/relationships/hyperlink" Target="https://transparencia.finanzas.cdmx.gob.mx/repositorio/public/upload/repositorio/DGAyF/2025/scp/fracc_XVII/aparicio_cenobio_jonathan_daul_2025_T1.xlsx" TargetMode="External"/><Relationship Id="rId37" Type="http://schemas.openxmlformats.org/officeDocument/2006/relationships/hyperlink" Target="http://transparencia.finanzas.cdmx.gob.mx/repositorio/public/upload/repositorio/DGAyF/2021/scp/fracc_XVII/irineo_rodriguez_karla_yazmin_2021_T3.xlsx" TargetMode="External"/><Relationship Id="rId58" Type="http://schemas.openxmlformats.org/officeDocument/2006/relationships/hyperlink" Target="https://transparencia.finanzas.cdmx.gob.mx/repositorio/public/upload/repositorio/DGAyF/2025/scp/fracc_XVII/vega_aguilar_enrique_jair_2025_T3.xlsx" TargetMode="External"/><Relationship Id="rId79" Type="http://schemas.openxmlformats.org/officeDocument/2006/relationships/hyperlink" Target="https://transparencia.finanzas.cdmx.gob.mx/repositorio/public/upload/repositorio/DGAyF/2025/scp/fracc_XVII/ramirez_velasco_jose_julian_2025_T3.xlsx" TargetMode="External"/><Relationship Id="rId102" Type="http://schemas.openxmlformats.org/officeDocument/2006/relationships/hyperlink" Target="https://transparencia.finanzas.cdmx.gob.mx/repositorio/public/upload/repositorio/DGAyF/2023/scp/fracc_XVII_perfiles/egresos_19005076.pdf" TargetMode="External"/><Relationship Id="rId123" Type="http://schemas.openxmlformats.org/officeDocument/2006/relationships/hyperlink" Target="https://transparencia.finanzas.cdmx.gob.mx/repositorio/public/upload/repositorio/DGAyF/2023/scp/fracc_XVII_perfiles/egresos_19005100.pdf" TargetMode="External"/><Relationship Id="rId144" Type="http://schemas.openxmlformats.org/officeDocument/2006/relationships/hyperlink" Target="https://transparencia.finanzas.cdmx.gob.mx/repositorio/public/upload/repositorio/DGAyF/2023/scp/fracc_XVII_perfiles/egresos_19005124.pdf" TargetMode="External"/><Relationship Id="rId90" Type="http://schemas.openxmlformats.org/officeDocument/2006/relationships/hyperlink" Target="https://transparencia.finanzas.cdmx.gob.mx/repositorio/public/upload/repositorio/DGAyF/2023/scp/fracc_XVII_perfiles/egresos_19005057.pdf" TargetMode="External"/><Relationship Id="rId165" Type="http://schemas.openxmlformats.org/officeDocument/2006/relationships/hyperlink" Target="https://transparencia.finanzas.cdmx.gob.mx/repositorio/public/upload/repositorio/DGAyF/2026/SCP/FRACC%20XVII/F17_2026_perfil.pdf" TargetMode="External"/><Relationship Id="rId186" Type="http://schemas.openxmlformats.org/officeDocument/2006/relationships/hyperlink" Target="https://transparencia.finanzas.cdmx.gob.mx/repositorio/public/upload/repositorio/DGAyF/2026/SCP/FRACC%20XVII/F17_2026_perfil.pdf" TargetMode="External"/><Relationship Id="rId27" Type="http://schemas.openxmlformats.org/officeDocument/2006/relationships/hyperlink" Target="https://transparencia.finanzas.cdmx.gob.mx/repositorio/public/upload/repositorio/DGAyF/2024/scp/fracc_XVII/campos_luego_noemi_2024_T4.xlsx" TargetMode="External"/><Relationship Id="rId48" Type="http://schemas.openxmlformats.org/officeDocument/2006/relationships/hyperlink" Target="https://transparencia.finanzas.cdmx.gob.mx/repositorio/public/upload/repositorio/DGAyF/2025/scp/fracc_XVII/arechiga_fernandez_pablo_alberto_2025_T2.xlsx" TargetMode="External"/><Relationship Id="rId69" Type="http://schemas.openxmlformats.org/officeDocument/2006/relationships/hyperlink" Target="https://transparencia.finanzas.cdmx.gob.mx/repositorio/public/upload/repositorio/DGAyF/2026/SCP/FRACC%20XVII/cruz_flores_daniel_alejandro_2026_T1.xlsx" TargetMode="External"/><Relationship Id="rId113" Type="http://schemas.openxmlformats.org/officeDocument/2006/relationships/hyperlink" Target="https://transparencia.finanzas.cdmx.gob.mx/repositorio/public/upload/repositorio/DGAyF/2023/scp/fracc_XVII_perfiles/egresos_19005091.pdf" TargetMode="External"/><Relationship Id="rId134" Type="http://schemas.openxmlformats.org/officeDocument/2006/relationships/hyperlink" Target="https://transparencia.finanzas.cdmx.gob.mx/repositorio/public/upload/repositorio/DGAyF/2023/scp/fracc_XVII_perfiles/egresos_19005114.pdf" TargetMode="External"/><Relationship Id="rId80" Type="http://schemas.openxmlformats.org/officeDocument/2006/relationships/hyperlink" Target="https://transparencia.finanzas.cdmx.gob.mx/repositorio/public/upload/repositorio/DGAyF/2025/scp/fracc_XVII/cuellar_lopez_agustin_2025_T4.xlsx" TargetMode="External"/><Relationship Id="rId155" Type="http://schemas.openxmlformats.org/officeDocument/2006/relationships/hyperlink" Target="https://transparencia.finanzas.cdmx.gob.mx/repositorio/public/upload/repositorio/DGAyF/2023/scp/fracc_XVII_perfiles/egresos_19005135.pdf" TargetMode="External"/><Relationship Id="rId176" Type="http://schemas.openxmlformats.org/officeDocument/2006/relationships/hyperlink" Target="https://transparencia.finanzas.cdmx.gob.mx/repositorio/public/upload/repositorio/DGAyF/2026/SCP/FRACC%20XVII/F17_2026_perfil.pdf" TargetMode="External"/><Relationship Id="rId17" Type="http://schemas.openxmlformats.org/officeDocument/2006/relationships/hyperlink" Target="https://transparencia.finanzas.cdmx.gob.mx/repositorio/public/upload/repositorio/DGAyF/2025/scp/fracc_XVII/reynoso_castaneda_david_saul_2025_T1.xlsx" TargetMode="External"/><Relationship Id="rId38" Type="http://schemas.openxmlformats.org/officeDocument/2006/relationships/hyperlink" Target="http://transparencia.finanzas.cdmx.gob.mx/repositorio/public/upload/repositorio/DGAyF/2019/scp/fracc_XVII/torres_plata_raymundo.xlsx" TargetMode="External"/><Relationship Id="rId59" Type="http://schemas.openxmlformats.org/officeDocument/2006/relationships/hyperlink" Target="https://transparencia.finanzas.cdmx.gob.mx/repositorio/public/upload/repositorio/DGAyF/2025/scp/fracc_XVII/fernandez_gallardo_rodolfo_emmanuel_2025_T3.xlsx" TargetMode="External"/><Relationship Id="rId103" Type="http://schemas.openxmlformats.org/officeDocument/2006/relationships/hyperlink" Target="https://transparencia.finanzas.cdmx.gob.mx/repositorio/public/upload/repositorio/DGAyF/2023/scp/fracc_XVII_perfiles/egresos_19005077.pdf" TargetMode="External"/><Relationship Id="rId124" Type="http://schemas.openxmlformats.org/officeDocument/2006/relationships/hyperlink" Target="https://transparencia.finanzas.cdmx.gob.mx/repositorio/public/upload/repositorio/DGAyF/2023/scp/fracc_XVII_perfiles/egresos_19005101.pdf" TargetMode="External"/><Relationship Id="rId70" Type="http://schemas.openxmlformats.org/officeDocument/2006/relationships/hyperlink" Target="https://transparencia.finanzas.cdmx.gob.mx/repositorio/public/upload/repositorio/DGAyF/2025/scp/fracc_XVII/solano_mercado_ixhel_2025_T3.xlsx" TargetMode="External"/><Relationship Id="rId91" Type="http://schemas.openxmlformats.org/officeDocument/2006/relationships/hyperlink" Target="https://transparencia.finanzas.cdmx.gob.mx/repositorio/public/upload/repositorio/DGAyF/2023/scp/fracc_XVII_perfiles/egresos_19005058.pdf" TargetMode="External"/><Relationship Id="rId145" Type="http://schemas.openxmlformats.org/officeDocument/2006/relationships/hyperlink" Target="https://transparencia.finanzas.cdmx.gob.mx/repositorio/public/upload/repositorio/DGAyF/2023/scp/fracc_XVII_perfiles/egresos_19005125.pdf" TargetMode="External"/><Relationship Id="rId166" Type="http://schemas.openxmlformats.org/officeDocument/2006/relationships/hyperlink" Target="https://transparencia.finanzas.cdmx.gob.mx/repositorio/public/upload/repositorio/DGAyF/2026/SCP/FRACC%20XVII/F17_2026_perfil.pdf" TargetMode="External"/><Relationship Id="rId187" Type="http://schemas.openxmlformats.org/officeDocument/2006/relationships/hyperlink" Target="https://transparencia.finanzas.cdmx.gob.mx/repositorio/public/upload/repositorio/DGAyF/2026/SCP/FRACC%20XVII/F17_2026_perfil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28" Type="http://schemas.openxmlformats.org/officeDocument/2006/relationships/hyperlink" Target="https://transparencia.finanzas.cdmx.gob.mx/repositorio/public/upload/repositorio/DGAyF/2025/scp/fracc_XVII/buerba_gomez_maria_del_pilar_2025_T1.xlsx" TargetMode="External"/><Relationship Id="rId49" Type="http://schemas.openxmlformats.org/officeDocument/2006/relationships/hyperlink" Target="https://transparencia.finanzas.cdmx.gob.mx/repositorio/public/upload/repositorio/DGAyF/2025/scp/fracc_XVII/diaz_camargo_edgar_ivan_2025_T3.xlsx" TargetMode="External"/><Relationship Id="rId114" Type="http://schemas.openxmlformats.org/officeDocument/2006/relationships/hyperlink" Target="https://transparencia.finanzas.cdmx.gob.mx/repositorio/public/upload/repositorio/DGAyF/2023/scp/fracc_XVII_perfiles/egresos_19005092.pdf" TargetMode="External"/><Relationship Id="rId60" Type="http://schemas.openxmlformats.org/officeDocument/2006/relationships/hyperlink" Target="http://transparencia.finanzas.cdmx.gob.mx/repositorio/public/upload/repositorio/DGAyF/2019/scp/fracc_XVII/marquez_moreno_ricardo_ramon.xlsx" TargetMode="External"/><Relationship Id="rId81" Type="http://schemas.openxmlformats.org/officeDocument/2006/relationships/hyperlink" Target="https://transparencia.finanzas.cdmx.gob.mx/repositorio/public/upload/repositorio/DGAyF/2025/scp/fracc_XVII/hernandez_gutierrez_brayan_rene_2025_T1.xlsx" TargetMode="External"/><Relationship Id="rId135" Type="http://schemas.openxmlformats.org/officeDocument/2006/relationships/hyperlink" Target="https://transparencia.finanzas.cdmx.gob.mx/repositorio/public/upload/repositorio/DGAyF/2023/scp/fracc_XVII_perfiles/egresos_19005115.pdf" TargetMode="External"/><Relationship Id="rId156" Type="http://schemas.openxmlformats.org/officeDocument/2006/relationships/hyperlink" Target="https://transparencia.finanzas.cdmx.gob.mx/repositorio/public/upload/repositorio/DGAyF/2023/scp/fracc_XVII_perfiles/egresos_19005136.pdf" TargetMode="External"/><Relationship Id="rId177" Type="http://schemas.openxmlformats.org/officeDocument/2006/relationships/hyperlink" Target="https://transparencia.finanzas.cdmx.gob.mx/repositorio/public/upload/repositorio/DGAyF/2026/SCP/FRACC%20XVII/F17_2026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184</v>
      </c>
      <c r="G8" s="3" t="s">
        <v>185</v>
      </c>
      <c r="H8" s="3" t="s">
        <v>186</v>
      </c>
      <c r="I8" s="3" t="s">
        <v>56</v>
      </c>
      <c r="J8" s="3" t="s">
        <v>83</v>
      </c>
      <c r="K8" s="3" t="s">
        <v>64</v>
      </c>
      <c r="L8" s="3" t="s">
        <v>392</v>
      </c>
      <c r="M8" s="6" t="str">
        <f ca="1">HYPERLINK("#"&amp;CELL("direccion",Tabla_472796!A4),"1")</f>
        <v>1</v>
      </c>
      <c r="N8" s="6" t="s">
        <v>433</v>
      </c>
      <c r="O8" s="6" t="s">
        <v>434</v>
      </c>
      <c r="P8" t="s">
        <v>69</v>
      </c>
      <c r="Q8" s="6" t="s">
        <v>971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187</v>
      </c>
      <c r="G9" s="3" t="s">
        <v>188</v>
      </c>
      <c r="H9" s="3" t="s">
        <v>189</v>
      </c>
      <c r="I9" s="3" t="s">
        <v>56</v>
      </c>
      <c r="J9" s="3" t="s">
        <v>83</v>
      </c>
      <c r="K9" s="3" t="s">
        <v>58</v>
      </c>
      <c r="L9" s="3" t="s">
        <v>393</v>
      </c>
      <c r="M9" s="6" t="str">
        <f ca="1">HYPERLINK("#"&amp;CELL("direccion",Tabla_472796!A7),"2")</f>
        <v>2</v>
      </c>
      <c r="N9" s="6" t="s">
        <v>968</v>
      </c>
      <c r="O9" s="6" t="s">
        <v>435</v>
      </c>
      <c r="P9" s="3" t="s">
        <v>69</v>
      </c>
      <c r="Q9" s="6" t="s">
        <v>971</v>
      </c>
      <c r="R9" s="3" t="s">
        <v>81</v>
      </c>
      <c r="S9" s="4">
        <v>46112</v>
      </c>
      <c r="T9" s="5" t="s">
        <v>969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190</v>
      </c>
      <c r="G10" s="3" t="s">
        <v>191</v>
      </c>
      <c r="H10" s="3" t="s">
        <v>192</v>
      </c>
      <c r="I10" s="3" t="s">
        <v>56</v>
      </c>
      <c r="J10" s="3" t="s">
        <v>83</v>
      </c>
      <c r="K10" s="3" t="s">
        <v>63</v>
      </c>
      <c r="L10" s="3" t="s">
        <v>394</v>
      </c>
      <c r="M10" s="6" t="str">
        <f ca="1">HYPERLINK("#"&amp;CELL("direccion",Tabla_472796!A10),"3")</f>
        <v>3</v>
      </c>
      <c r="N10" s="6" t="s">
        <v>436</v>
      </c>
      <c r="O10" s="6" t="s">
        <v>437</v>
      </c>
      <c r="P10" s="3" t="s">
        <v>69</v>
      </c>
      <c r="Q10" s="6" t="s">
        <v>971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84</v>
      </c>
      <c r="E11" s="3" t="s">
        <v>88</v>
      </c>
      <c r="F11" s="3" t="s">
        <v>193</v>
      </c>
      <c r="G11" s="3" t="s">
        <v>194</v>
      </c>
      <c r="H11" s="3" t="s">
        <v>195</v>
      </c>
      <c r="I11" s="3" t="s">
        <v>57</v>
      </c>
      <c r="J11" s="3" t="s">
        <v>83</v>
      </c>
      <c r="K11" s="3" t="s">
        <v>65</v>
      </c>
      <c r="L11" s="3" t="s">
        <v>395</v>
      </c>
      <c r="M11" s="6" t="str">
        <f ca="1">HYPERLINK("#"&amp;CELL("direccion",Tabla_472796!A13),"4")</f>
        <v>4</v>
      </c>
      <c r="N11" s="6" t="s">
        <v>438</v>
      </c>
      <c r="O11" s="6" t="s">
        <v>439</v>
      </c>
      <c r="P11" s="3" t="s">
        <v>69</v>
      </c>
      <c r="Q11" s="6" t="s">
        <v>971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89</v>
      </c>
      <c r="F12" s="3" t="s">
        <v>196</v>
      </c>
      <c r="G12" s="3" t="s">
        <v>197</v>
      </c>
      <c r="H12" s="3" t="s">
        <v>198</v>
      </c>
      <c r="I12" s="3" t="s">
        <v>57</v>
      </c>
      <c r="J12" s="3" t="s">
        <v>83</v>
      </c>
      <c r="K12" s="3" t="s">
        <v>63</v>
      </c>
      <c r="L12" s="3" t="s">
        <v>394</v>
      </c>
      <c r="M12" s="6" t="str">
        <f ca="1">HYPERLINK("#"&amp;CELL("direccion",Tabla_472796!A16),"5")</f>
        <v>5</v>
      </c>
      <c r="N12" s="6" t="s">
        <v>440</v>
      </c>
      <c r="O12" s="6" t="s">
        <v>441</v>
      </c>
      <c r="P12" s="3" t="s">
        <v>69</v>
      </c>
      <c r="Q12" s="6" t="s">
        <v>971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90</v>
      </c>
      <c r="E13" s="3" t="s">
        <v>91</v>
      </c>
      <c r="F13" s="3" t="s">
        <v>199</v>
      </c>
      <c r="G13" s="3" t="s">
        <v>200</v>
      </c>
      <c r="H13" s="3" t="s">
        <v>201</v>
      </c>
      <c r="I13" s="3" t="s">
        <v>57</v>
      </c>
      <c r="J13" s="3" t="s">
        <v>83</v>
      </c>
      <c r="K13" s="3" t="s">
        <v>65</v>
      </c>
      <c r="L13" s="3" t="s">
        <v>396</v>
      </c>
      <c r="M13" s="6" t="str">
        <f ca="1">HYPERLINK("#"&amp;CELL("direccion",Tabla_472796!A19),"6")</f>
        <v>6</v>
      </c>
      <c r="N13" s="6" t="s">
        <v>442</v>
      </c>
      <c r="O13" s="6" t="s">
        <v>443</v>
      </c>
      <c r="P13" s="3" t="s">
        <v>69</v>
      </c>
      <c r="Q13" s="6" t="s">
        <v>971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92</v>
      </c>
      <c r="E14" s="3" t="s">
        <v>93</v>
      </c>
      <c r="F14" s="3" t="s">
        <v>202</v>
      </c>
      <c r="G14" s="3" t="s">
        <v>194</v>
      </c>
      <c r="H14" s="3" t="s">
        <v>203</v>
      </c>
      <c r="I14" s="3" t="s">
        <v>57</v>
      </c>
      <c r="J14" s="3" t="s">
        <v>83</v>
      </c>
      <c r="K14" s="3" t="s">
        <v>63</v>
      </c>
      <c r="L14" s="3" t="s">
        <v>397</v>
      </c>
      <c r="M14" s="6" t="str">
        <f ca="1">HYPERLINK("#"&amp;CELL("direccion",Tabla_472796!A22),"7")</f>
        <v>7</v>
      </c>
      <c r="N14" s="6" t="s">
        <v>444</v>
      </c>
      <c r="O14" s="6" t="s">
        <v>445</v>
      </c>
      <c r="P14" s="3" t="s">
        <v>69</v>
      </c>
      <c r="Q14" s="6" t="s">
        <v>971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84</v>
      </c>
      <c r="E15" s="3" t="s">
        <v>94</v>
      </c>
      <c r="F15" s="3" t="s">
        <v>204</v>
      </c>
      <c r="G15" s="3" t="s">
        <v>205</v>
      </c>
      <c r="H15" s="3" t="s">
        <v>206</v>
      </c>
      <c r="I15" s="3" t="s">
        <v>57</v>
      </c>
      <c r="J15" s="3" t="s">
        <v>83</v>
      </c>
      <c r="K15" s="3" t="s">
        <v>63</v>
      </c>
      <c r="L15" s="3" t="s">
        <v>398</v>
      </c>
      <c r="M15" s="6" t="str">
        <f ca="1">HYPERLINK("#"&amp;CELL("direccion",Tabla_472796!A25),"8")</f>
        <v>8</v>
      </c>
      <c r="N15" s="6" t="s">
        <v>446</v>
      </c>
      <c r="O15" s="6" t="s">
        <v>447</v>
      </c>
      <c r="P15" s="3" t="s">
        <v>69</v>
      </c>
      <c r="Q15" s="6" t="s">
        <v>971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95</v>
      </c>
      <c r="E16" s="3" t="s">
        <v>96</v>
      </c>
      <c r="F16" s="3" t="s">
        <v>207</v>
      </c>
      <c r="G16" s="3" t="s">
        <v>208</v>
      </c>
      <c r="H16" s="3" t="s">
        <v>209</v>
      </c>
      <c r="I16" s="3" t="s">
        <v>57</v>
      </c>
      <c r="J16" s="3" t="s">
        <v>83</v>
      </c>
      <c r="K16" s="3" t="s">
        <v>63</v>
      </c>
      <c r="L16" s="3" t="s">
        <v>394</v>
      </c>
      <c r="M16" s="6" t="str">
        <f ca="1">HYPERLINK("#"&amp;CELL("direccion",Tabla_472796!A28),"9")</f>
        <v>9</v>
      </c>
      <c r="N16" s="6" t="s">
        <v>448</v>
      </c>
      <c r="O16" s="6" t="s">
        <v>449</v>
      </c>
      <c r="P16" s="3" t="s">
        <v>69</v>
      </c>
      <c r="Q16" s="6" t="s">
        <v>971</v>
      </c>
      <c r="R16" s="3" t="s">
        <v>81</v>
      </c>
      <c r="S16" s="4">
        <v>46112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95</v>
      </c>
      <c r="E17" s="3" t="s">
        <v>97</v>
      </c>
      <c r="F17" s="3" t="s">
        <v>210</v>
      </c>
      <c r="G17" s="3" t="s">
        <v>211</v>
      </c>
      <c r="H17" s="3" t="s">
        <v>212</v>
      </c>
      <c r="I17" s="3" t="s">
        <v>56</v>
      </c>
      <c r="J17" s="3" t="s">
        <v>83</v>
      </c>
      <c r="K17" s="3" t="s">
        <v>63</v>
      </c>
      <c r="L17" s="3" t="s">
        <v>394</v>
      </c>
      <c r="M17" s="6" t="str">
        <f ca="1">HYPERLINK("#"&amp;CELL("direccion",Tabla_472796!A31),"10")</f>
        <v>10</v>
      </c>
      <c r="N17" s="6" t="s">
        <v>450</v>
      </c>
      <c r="O17" s="6" t="s">
        <v>451</v>
      </c>
      <c r="P17" s="3" t="s">
        <v>69</v>
      </c>
      <c r="Q17" s="6" t="s">
        <v>971</v>
      </c>
      <c r="R17" s="3" t="s">
        <v>81</v>
      </c>
      <c r="S17" s="4">
        <v>46112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84</v>
      </c>
      <c r="E18" s="3" t="s">
        <v>98</v>
      </c>
      <c r="F18" s="3" t="s">
        <v>213</v>
      </c>
      <c r="G18" s="3" t="s">
        <v>214</v>
      </c>
      <c r="H18" s="3" t="s">
        <v>215</v>
      </c>
      <c r="I18" s="3" t="s">
        <v>56</v>
      </c>
      <c r="J18" s="3" t="s">
        <v>83</v>
      </c>
      <c r="K18" s="3" t="s">
        <v>63</v>
      </c>
      <c r="L18" s="3" t="s">
        <v>399</v>
      </c>
      <c r="M18" s="6" t="str">
        <f ca="1">HYPERLINK("#"&amp;CELL("direccion",Tabla_472796!A34),"11")</f>
        <v>11</v>
      </c>
      <c r="N18" s="6" t="s">
        <v>452</v>
      </c>
      <c r="O18" s="6" t="s">
        <v>453</v>
      </c>
      <c r="P18" s="3" t="s">
        <v>69</v>
      </c>
      <c r="Q18" s="6" t="s">
        <v>971</v>
      </c>
      <c r="R18" s="3" t="s">
        <v>81</v>
      </c>
      <c r="S18" s="4">
        <v>46112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95</v>
      </c>
      <c r="E19" s="3" t="s">
        <v>99</v>
      </c>
      <c r="F19" s="3" t="s">
        <v>216</v>
      </c>
      <c r="G19" s="3" t="s">
        <v>217</v>
      </c>
      <c r="H19" s="3" t="s">
        <v>218</v>
      </c>
      <c r="I19" s="3" t="s">
        <v>57</v>
      </c>
      <c r="J19" s="3" t="s">
        <v>83</v>
      </c>
      <c r="K19" s="3" t="s">
        <v>62</v>
      </c>
      <c r="L19" s="3" t="s">
        <v>400</v>
      </c>
      <c r="M19" s="6" t="str">
        <f ca="1">HYPERLINK("#"&amp;CELL("direccion",Tabla_472796!A37),"12")</f>
        <v>12</v>
      </c>
      <c r="N19" s="6" t="s">
        <v>454</v>
      </c>
      <c r="O19" s="6" t="s">
        <v>455</v>
      </c>
      <c r="P19" s="3" t="s">
        <v>69</v>
      </c>
      <c r="Q19" s="6" t="s">
        <v>971</v>
      </c>
      <c r="R19" s="3" t="s">
        <v>81</v>
      </c>
      <c r="S19" s="4">
        <v>46112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95</v>
      </c>
      <c r="E20" s="3" t="s">
        <v>100</v>
      </c>
      <c r="F20" s="3" t="s">
        <v>219</v>
      </c>
      <c r="G20" s="3" t="s">
        <v>220</v>
      </c>
      <c r="H20" s="3" t="s">
        <v>221</v>
      </c>
      <c r="I20" s="3" t="s">
        <v>56</v>
      </c>
      <c r="J20" s="3" t="s">
        <v>83</v>
      </c>
      <c r="K20" s="3" t="s">
        <v>63</v>
      </c>
      <c r="L20" s="3" t="s">
        <v>394</v>
      </c>
      <c r="M20" s="6" t="str">
        <f ca="1">HYPERLINK("#"&amp;CELL("direccion",Tabla_472796!A40),"13")</f>
        <v>13</v>
      </c>
      <c r="N20" s="6" t="s">
        <v>456</v>
      </c>
      <c r="O20" s="6" t="s">
        <v>457</v>
      </c>
      <c r="P20" s="3" t="s">
        <v>69</v>
      </c>
      <c r="Q20" s="6" t="s">
        <v>971</v>
      </c>
      <c r="R20" s="3" t="s">
        <v>81</v>
      </c>
      <c r="S20" s="4">
        <v>46112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92</v>
      </c>
      <c r="E21" s="3" t="s">
        <v>101</v>
      </c>
      <c r="F21" s="3" t="s">
        <v>222</v>
      </c>
      <c r="G21" s="3" t="s">
        <v>223</v>
      </c>
      <c r="H21" s="3" t="s">
        <v>224</v>
      </c>
      <c r="I21" s="3" t="s">
        <v>56</v>
      </c>
      <c r="J21" s="3" t="s">
        <v>83</v>
      </c>
      <c r="K21" s="3" t="s">
        <v>63</v>
      </c>
      <c r="L21" s="3" t="s">
        <v>401</v>
      </c>
      <c r="M21" s="6" t="str">
        <f ca="1">HYPERLINK("#"&amp;CELL("direccion",Tabla_472796!A43),"14")</f>
        <v>14</v>
      </c>
      <c r="N21" s="6" t="s">
        <v>458</v>
      </c>
      <c r="O21" s="6" t="s">
        <v>459</v>
      </c>
      <c r="P21" s="3" t="s">
        <v>69</v>
      </c>
      <c r="Q21" s="6" t="s">
        <v>971</v>
      </c>
      <c r="R21" s="3" t="s">
        <v>81</v>
      </c>
      <c r="S21" s="4">
        <v>46112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84</v>
      </c>
      <c r="E22" s="3" t="s">
        <v>102</v>
      </c>
      <c r="F22" s="3" t="s">
        <v>225</v>
      </c>
      <c r="G22" s="3" t="s">
        <v>226</v>
      </c>
      <c r="H22" s="3" t="s">
        <v>227</v>
      </c>
      <c r="I22" s="3" t="s">
        <v>56</v>
      </c>
      <c r="J22" s="3" t="s">
        <v>83</v>
      </c>
      <c r="K22" s="3" t="s">
        <v>64</v>
      </c>
      <c r="L22" s="3" t="s">
        <v>402</v>
      </c>
      <c r="M22" s="6" t="str">
        <f ca="1">HYPERLINK("#"&amp;CELL("direccion",Tabla_472796!A46),"15")</f>
        <v>15</v>
      </c>
      <c r="N22" s="6" t="s">
        <v>460</v>
      </c>
      <c r="O22" s="6" t="s">
        <v>461</v>
      </c>
      <c r="P22" s="3" t="s">
        <v>69</v>
      </c>
      <c r="Q22" s="6" t="s">
        <v>971</v>
      </c>
      <c r="R22" s="3" t="s">
        <v>81</v>
      </c>
      <c r="S22" s="4">
        <v>46112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95</v>
      </c>
      <c r="E23" s="3" t="s">
        <v>103</v>
      </c>
      <c r="F23" s="3" t="s">
        <v>228</v>
      </c>
      <c r="G23" s="3" t="s">
        <v>229</v>
      </c>
      <c r="H23" s="3" t="s">
        <v>230</v>
      </c>
      <c r="I23" s="3" t="s">
        <v>56</v>
      </c>
      <c r="J23" s="3" t="s">
        <v>83</v>
      </c>
      <c r="K23" s="3" t="s">
        <v>63</v>
      </c>
      <c r="L23" s="3" t="s">
        <v>401</v>
      </c>
      <c r="M23" s="6" t="str">
        <f ca="1">HYPERLINK("#"&amp;CELL("direccion",Tabla_472796!A49),"16")</f>
        <v>16</v>
      </c>
      <c r="N23" s="6" t="s">
        <v>462</v>
      </c>
      <c r="O23" s="6" t="s">
        <v>463</v>
      </c>
      <c r="P23" s="3" t="s">
        <v>69</v>
      </c>
      <c r="Q23" s="6" t="s">
        <v>971</v>
      </c>
      <c r="R23" s="3" t="s">
        <v>81</v>
      </c>
      <c r="S23" s="4">
        <v>46112</v>
      </c>
    </row>
    <row r="24" spans="1:19" x14ac:dyDescent="0.25">
      <c r="A24" s="3">
        <v>2026</v>
      </c>
      <c r="B24" s="4">
        <v>46023</v>
      </c>
      <c r="C24" s="4">
        <v>46112</v>
      </c>
      <c r="D24" s="3" t="s">
        <v>95</v>
      </c>
      <c r="E24" s="3" t="s">
        <v>104</v>
      </c>
      <c r="F24" s="3" t="s">
        <v>231</v>
      </c>
      <c r="G24" s="3" t="s">
        <v>232</v>
      </c>
      <c r="H24" s="3" t="s">
        <v>233</v>
      </c>
      <c r="I24" s="3" t="s">
        <v>57</v>
      </c>
      <c r="J24" s="3" t="s">
        <v>83</v>
      </c>
      <c r="K24" s="3" t="s">
        <v>63</v>
      </c>
      <c r="L24" s="3" t="s">
        <v>403</v>
      </c>
      <c r="M24" s="6" t="str">
        <f ca="1">HYPERLINK("#"&amp;CELL("direccion",Tabla_472796!A52),"17")</f>
        <v>17</v>
      </c>
      <c r="N24" s="6" t="s">
        <v>464</v>
      </c>
      <c r="O24" s="6" t="s">
        <v>465</v>
      </c>
      <c r="P24" s="3" t="s">
        <v>69</v>
      </c>
      <c r="Q24" s="6" t="s">
        <v>971</v>
      </c>
      <c r="R24" s="3" t="s">
        <v>81</v>
      </c>
      <c r="S24" s="4">
        <v>46112</v>
      </c>
    </row>
    <row r="25" spans="1:19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105</v>
      </c>
      <c r="F25" s="3" t="s">
        <v>234</v>
      </c>
      <c r="G25" s="3" t="s">
        <v>194</v>
      </c>
      <c r="H25" s="3" t="s">
        <v>235</v>
      </c>
      <c r="I25" s="3" t="s">
        <v>56</v>
      </c>
      <c r="J25" s="3" t="s">
        <v>83</v>
      </c>
      <c r="K25" s="3" t="s">
        <v>63</v>
      </c>
      <c r="L25" s="3" t="s">
        <v>401</v>
      </c>
      <c r="M25" s="6" t="str">
        <f ca="1">HYPERLINK("#"&amp;CELL("direccion",Tabla_472796!A55),"18")</f>
        <v>18</v>
      </c>
      <c r="N25" s="6" t="s">
        <v>466</v>
      </c>
      <c r="O25" s="6" t="s">
        <v>467</v>
      </c>
      <c r="P25" s="3" t="s">
        <v>69</v>
      </c>
      <c r="Q25" s="6" t="s">
        <v>971</v>
      </c>
      <c r="R25" s="3" t="s">
        <v>81</v>
      </c>
      <c r="S25" s="4">
        <v>46112</v>
      </c>
    </row>
    <row r="26" spans="1:19" x14ac:dyDescent="0.25">
      <c r="A26" s="3">
        <v>2026</v>
      </c>
      <c r="B26" s="4">
        <v>46023</v>
      </c>
      <c r="C26" s="4">
        <v>46112</v>
      </c>
      <c r="D26" s="3" t="s">
        <v>95</v>
      </c>
      <c r="E26" s="3" t="s">
        <v>106</v>
      </c>
      <c r="F26" s="3" t="s">
        <v>236</v>
      </c>
      <c r="G26" s="3" t="s">
        <v>237</v>
      </c>
      <c r="H26" s="3" t="s">
        <v>238</v>
      </c>
      <c r="I26" s="3" t="s">
        <v>56</v>
      </c>
      <c r="J26" s="3" t="s">
        <v>83</v>
      </c>
      <c r="K26" s="3" t="s">
        <v>63</v>
      </c>
      <c r="L26" s="3" t="s">
        <v>404</v>
      </c>
      <c r="M26" s="6" t="str">
        <f ca="1">HYPERLINK("#"&amp;CELL("direccion",Tabla_472796!A58),"19")</f>
        <v>19</v>
      </c>
      <c r="N26" s="6" t="s">
        <v>468</v>
      </c>
      <c r="O26" s="6" t="s">
        <v>469</v>
      </c>
      <c r="P26" s="3" t="s">
        <v>69</v>
      </c>
      <c r="Q26" s="6" t="s">
        <v>971</v>
      </c>
      <c r="R26" s="3" t="s">
        <v>81</v>
      </c>
      <c r="S26" s="4">
        <v>46112</v>
      </c>
    </row>
    <row r="27" spans="1:19" x14ac:dyDescent="0.25">
      <c r="A27" s="3">
        <v>2026</v>
      </c>
      <c r="B27" s="4">
        <v>46023</v>
      </c>
      <c r="C27" s="4">
        <v>46112</v>
      </c>
      <c r="D27" s="3" t="s">
        <v>95</v>
      </c>
      <c r="E27" s="3" t="s">
        <v>107</v>
      </c>
      <c r="F27" s="3" t="s">
        <v>239</v>
      </c>
      <c r="G27" s="3" t="s">
        <v>239</v>
      </c>
      <c r="H27" s="3" t="s">
        <v>239</v>
      </c>
      <c r="I27" s="3"/>
      <c r="J27" s="3" t="s">
        <v>83</v>
      </c>
      <c r="K27" s="3" t="s">
        <v>58</v>
      </c>
      <c r="L27" s="3" t="s">
        <v>405</v>
      </c>
      <c r="M27" s="6" t="str">
        <f ca="1">HYPERLINK("#"&amp;CELL("direccion",Tabla_472796!A61),"20")</f>
        <v>20</v>
      </c>
      <c r="N27" s="6" t="s">
        <v>470</v>
      </c>
      <c r="O27" s="6" t="s">
        <v>471</v>
      </c>
      <c r="P27" s="3" t="s">
        <v>69</v>
      </c>
      <c r="Q27" s="6" t="s">
        <v>971</v>
      </c>
      <c r="R27" s="3" t="s">
        <v>81</v>
      </c>
      <c r="S27" s="4">
        <v>46112</v>
      </c>
    </row>
    <row r="28" spans="1:19" x14ac:dyDescent="0.25">
      <c r="A28" s="3">
        <v>2026</v>
      </c>
      <c r="B28" s="4">
        <v>46023</v>
      </c>
      <c r="C28" s="4">
        <v>46112</v>
      </c>
      <c r="D28" s="3" t="s">
        <v>84</v>
      </c>
      <c r="E28" s="3" t="s">
        <v>108</v>
      </c>
      <c r="F28" s="3" t="s">
        <v>240</v>
      </c>
      <c r="G28" s="3" t="s">
        <v>241</v>
      </c>
      <c r="H28" s="3" t="s">
        <v>242</v>
      </c>
      <c r="I28" s="3" t="s">
        <v>57</v>
      </c>
      <c r="J28" s="3" t="s">
        <v>83</v>
      </c>
      <c r="K28" s="3" t="s">
        <v>63</v>
      </c>
      <c r="L28" s="3" t="s">
        <v>400</v>
      </c>
      <c r="M28" s="6" t="str">
        <f ca="1">HYPERLINK("#"&amp;CELL("direccion",Tabla_472796!A64),"21")</f>
        <v>21</v>
      </c>
      <c r="N28" s="6" t="s">
        <v>472</v>
      </c>
      <c r="O28" s="6" t="s">
        <v>473</v>
      </c>
      <c r="P28" s="3" t="s">
        <v>69</v>
      </c>
      <c r="Q28" s="6" t="s">
        <v>971</v>
      </c>
      <c r="R28" s="3" t="s">
        <v>81</v>
      </c>
      <c r="S28" s="4">
        <v>46112</v>
      </c>
    </row>
    <row r="29" spans="1:19" x14ac:dyDescent="0.25">
      <c r="A29" s="3">
        <v>2026</v>
      </c>
      <c r="B29" s="4">
        <v>46023</v>
      </c>
      <c r="C29" s="4">
        <v>46112</v>
      </c>
      <c r="D29" s="3" t="s">
        <v>95</v>
      </c>
      <c r="E29" s="3" t="s">
        <v>109</v>
      </c>
      <c r="F29" s="3" t="s">
        <v>239</v>
      </c>
      <c r="G29" s="3" t="s">
        <v>239</v>
      </c>
      <c r="H29" s="3" t="s">
        <v>239</v>
      </c>
      <c r="I29" s="3"/>
      <c r="J29" s="3" t="s">
        <v>83</v>
      </c>
      <c r="K29" s="3" t="s">
        <v>58</v>
      </c>
      <c r="L29" s="3" t="s">
        <v>405</v>
      </c>
      <c r="M29" s="6" t="str">
        <f ca="1">HYPERLINK("#"&amp;CELL("direccion",Tabla_472796!A67),"22")</f>
        <v>22</v>
      </c>
      <c r="N29" s="6" t="s">
        <v>470</v>
      </c>
      <c r="O29" s="6" t="s">
        <v>474</v>
      </c>
      <c r="P29" s="3" t="s">
        <v>69</v>
      </c>
      <c r="Q29" s="6" t="s">
        <v>971</v>
      </c>
      <c r="R29" s="3" t="s">
        <v>81</v>
      </c>
      <c r="S29" s="4">
        <v>46112</v>
      </c>
    </row>
    <row r="30" spans="1:19" x14ac:dyDescent="0.25">
      <c r="A30" s="3">
        <v>2026</v>
      </c>
      <c r="B30" s="4">
        <v>46023</v>
      </c>
      <c r="C30" s="4">
        <v>46112</v>
      </c>
      <c r="D30" s="3" t="s">
        <v>92</v>
      </c>
      <c r="E30" s="3" t="s">
        <v>110</v>
      </c>
      <c r="F30" s="3" t="s">
        <v>243</v>
      </c>
      <c r="G30" s="3" t="s">
        <v>244</v>
      </c>
      <c r="H30" s="3" t="s">
        <v>245</v>
      </c>
      <c r="I30" s="3" t="s">
        <v>57</v>
      </c>
      <c r="J30" s="3" t="s">
        <v>83</v>
      </c>
      <c r="K30" s="3" t="s">
        <v>63</v>
      </c>
      <c r="L30" s="3" t="s">
        <v>406</v>
      </c>
      <c r="M30" s="6" t="str">
        <f ca="1">HYPERLINK("#"&amp;CELL("direccion",Tabla_472796!A70),"23")</f>
        <v>23</v>
      </c>
      <c r="N30" s="6" t="s">
        <v>475</v>
      </c>
      <c r="O30" s="6" t="s">
        <v>476</v>
      </c>
      <c r="P30" s="3" t="s">
        <v>69</v>
      </c>
      <c r="Q30" s="6" t="s">
        <v>971</v>
      </c>
      <c r="R30" s="3" t="s">
        <v>81</v>
      </c>
      <c r="S30" s="4">
        <v>46112</v>
      </c>
    </row>
    <row r="31" spans="1:19" x14ac:dyDescent="0.25">
      <c r="A31" s="3">
        <v>2026</v>
      </c>
      <c r="B31" s="4">
        <v>46023</v>
      </c>
      <c r="C31" s="4">
        <v>46112</v>
      </c>
      <c r="D31" s="3" t="s">
        <v>84</v>
      </c>
      <c r="E31" s="3" t="s">
        <v>111</v>
      </c>
      <c r="F31" s="3" t="s">
        <v>246</v>
      </c>
      <c r="G31" s="3" t="s">
        <v>247</v>
      </c>
      <c r="H31" s="3" t="s">
        <v>201</v>
      </c>
      <c r="I31" s="3" t="s">
        <v>56</v>
      </c>
      <c r="J31" s="3" t="s">
        <v>83</v>
      </c>
      <c r="K31" s="3" t="s">
        <v>63</v>
      </c>
      <c r="L31" s="3" t="s">
        <v>407</v>
      </c>
      <c r="M31" s="6" t="str">
        <f ca="1">HYPERLINK("#"&amp;CELL("direccion",Tabla_472796!A73),"24")</f>
        <v>24</v>
      </c>
      <c r="N31" s="6" t="s">
        <v>477</v>
      </c>
      <c r="O31" s="6" t="s">
        <v>478</v>
      </c>
      <c r="P31" s="3" t="s">
        <v>69</v>
      </c>
      <c r="Q31" s="6" t="s">
        <v>971</v>
      </c>
      <c r="R31" s="3" t="s">
        <v>81</v>
      </c>
      <c r="S31" s="4">
        <v>46112</v>
      </c>
    </row>
    <row r="32" spans="1:19" x14ac:dyDescent="0.25">
      <c r="A32" s="3">
        <v>2026</v>
      </c>
      <c r="B32" s="4">
        <v>46023</v>
      </c>
      <c r="C32" s="4">
        <v>46112</v>
      </c>
      <c r="D32" s="3" t="s">
        <v>95</v>
      </c>
      <c r="E32" s="3" t="s">
        <v>112</v>
      </c>
      <c r="F32" s="3" t="s">
        <v>248</v>
      </c>
      <c r="G32" s="3" t="s">
        <v>249</v>
      </c>
      <c r="H32" s="3" t="s">
        <v>250</v>
      </c>
      <c r="I32" s="3" t="s">
        <v>57</v>
      </c>
      <c r="J32" s="3" t="s">
        <v>83</v>
      </c>
      <c r="K32" s="3" t="s">
        <v>61</v>
      </c>
      <c r="L32" s="3" t="s">
        <v>61</v>
      </c>
      <c r="M32" s="6" t="str">
        <f ca="1">HYPERLINK("#"&amp;CELL("direccion",Tabla_472796!A76),"25")</f>
        <v>25</v>
      </c>
      <c r="N32" s="6" t="s">
        <v>479</v>
      </c>
      <c r="O32" s="6" t="s">
        <v>480</v>
      </c>
      <c r="P32" s="3" t="s">
        <v>69</v>
      </c>
      <c r="Q32" s="6" t="s">
        <v>971</v>
      </c>
      <c r="R32" s="3" t="s">
        <v>81</v>
      </c>
      <c r="S32" s="4">
        <v>46112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84</v>
      </c>
      <c r="E33" s="3" t="s">
        <v>113</v>
      </c>
      <c r="F33" s="3" t="s">
        <v>251</v>
      </c>
      <c r="G33" s="3" t="s">
        <v>252</v>
      </c>
      <c r="H33" s="3" t="s">
        <v>253</v>
      </c>
      <c r="I33" s="3" t="s">
        <v>56</v>
      </c>
      <c r="J33" s="3" t="s">
        <v>83</v>
      </c>
      <c r="K33" s="3" t="s">
        <v>63</v>
      </c>
      <c r="L33" s="3" t="s">
        <v>408</v>
      </c>
      <c r="M33" s="6" t="str">
        <f ca="1">HYPERLINK("#"&amp;CELL("direccion",Tabla_472796!A79),"26")</f>
        <v>26</v>
      </c>
      <c r="N33" s="6" t="s">
        <v>481</v>
      </c>
      <c r="O33" s="6" t="s">
        <v>482</v>
      </c>
      <c r="P33" s="3" t="s">
        <v>69</v>
      </c>
      <c r="Q33" s="6" t="s">
        <v>971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95</v>
      </c>
      <c r="E34" s="3" t="s">
        <v>114</v>
      </c>
      <c r="F34" s="3" t="s">
        <v>254</v>
      </c>
      <c r="G34" s="3" t="s">
        <v>255</v>
      </c>
      <c r="H34" s="3" t="s">
        <v>203</v>
      </c>
      <c r="I34" s="3" t="s">
        <v>57</v>
      </c>
      <c r="J34" s="3" t="s">
        <v>83</v>
      </c>
      <c r="K34" s="3" t="s">
        <v>63</v>
      </c>
      <c r="L34" s="3" t="s">
        <v>404</v>
      </c>
      <c r="M34" s="6" t="str">
        <f ca="1">HYPERLINK("#"&amp;CELL("direccion",Tabla_472796!A82),"27")</f>
        <v>27</v>
      </c>
      <c r="N34" s="6" t="s">
        <v>483</v>
      </c>
      <c r="O34" s="6" t="s">
        <v>484</v>
      </c>
      <c r="P34" s="3" t="s">
        <v>69</v>
      </c>
      <c r="Q34" s="6" t="s">
        <v>971</v>
      </c>
      <c r="R34" s="3" t="s">
        <v>81</v>
      </c>
      <c r="S34" s="4">
        <v>46112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90</v>
      </c>
      <c r="E35" s="3" t="s">
        <v>115</v>
      </c>
      <c r="F35" s="3" t="s">
        <v>256</v>
      </c>
      <c r="G35" s="3" t="s">
        <v>257</v>
      </c>
      <c r="H35" s="3" t="s">
        <v>258</v>
      </c>
      <c r="I35" s="3" t="s">
        <v>57</v>
      </c>
      <c r="J35" s="3" t="s">
        <v>83</v>
      </c>
      <c r="K35" s="3" t="s">
        <v>63</v>
      </c>
      <c r="L35" s="3" t="s">
        <v>404</v>
      </c>
      <c r="M35" s="6" t="str">
        <f ca="1">HYPERLINK("#"&amp;CELL("direccion",Tabla_472796!A85),"28")</f>
        <v>28</v>
      </c>
      <c r="N35" s="6" t="s">
        <v>485</v>
      </c>
      <c r="O35" s="6" t="s">
        <v>486</v>
      </c>
      <c r="P35" s="3" t="s">
        <v>69</v>
      </c>
      <c r="Q35" s="6" t="s">
        <v>971</v>
      </c>
      <c r="R35" s="3" t="s">
        <v>81</v>
      </c>
      <c r="S35" s="4">
        <v>46112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84</v>
      </c>
      <c r="E36" s="3" t="s">
        <v>116</v>
      </c>
      <c r="F36" s="3" t="s">
        <v>259</v>
      </c>
      <c r="G36" s="3" t="s">
        <v>211</v>
      </c>
      <c r="H36" s="3" t="s">
        <v>194</v>
      </c>
      <c r="I36" s="3" t="s">
        <v>57</v>
      </c>
      <c r="J36" s="3" t="s">
        <v>83</v>
      </c>
      <c r="K36" s="3" t="s">
        <v>62</v>
      </c>
      <c r="L36" s="3" t="s">
        <v>409</v>
      </c>
      <c r="M36" s="6" t="str">
        <f ca="1">HYPERLINK("#"&amp;CELL("direccion",Tabla_472796!A88),"29")</f>
        <v>29</v>
      </c>
      <c r="N36" s="6" t="s">
        <v>487</v>
      </c>
      <c r="O36" s="6" t="s">
        <v>488</v>
      </c>
      <c r="P36" s="3" t="s">
        <v>69</v>
      </c>
      <c r="Q36" s="6" t="s">
        <v>971</v>
      </c>
      <c r="R36" s="3" t="s">
        <v>81</v>
      </c>
      <c r="S36" s="4">
        <v>46112</v>
      </c>
    </row>
    <row r="37" spans="1:19" x14ac:dyDescent="0.25">
      <c r="A37" s="3">
        <v>2026</v>
      </c>
      <c r="B37" s="4">
        <v>46023</v>
      </c>
      <c r="C37" s="4">
        <v>46112</v>
      </c>
      <c r="D37" s="3" t="s">
        <v>95</v>
      </c>
      <c r="E37" s="3" t="s">
        <v>117</v>
      </c>
      <c r="F37" s="3" t="s">
        <v>260</v>
      </c>
      <c r="G37" s="3" t="s">
        <v>218</v>
      </c>
      <c r="H37" s="3" t="s">
        <v>261</v>
      </c>
      <c r="I37" s="3" t="s">
        <v>56</v>
      </c>
      <c r="J37" s="3" t="s">
        <v>83</v>
      </c>
      <c r="K37" s="3" t="s">
        <v>60</v>
      </c>
      <c r="L37" s="3" t="s">
        <v>60</v>
      </c>
      <c r="M37" s="6" t="str">
        <f ca="1">HYPERLINK("#"&amp;CELL("direccion",Tabla_472796!A91),"30")</f>
        <v>30</v>
      </c>
      <c r="N37" s="6" t="s">
        <v>489</v>
      </c>
      <c r="O37" s="6" t="s">
        <v>490</v>
      </c>
      <c r="P37" s="3" t="s">
        <v>69</v>
      </c>
      <c r="Q37" s="6" t="s">
        <v>971</v>
      </c>
      <c r="R37" s="3" t="s">
        <v>81</v>
      </c>
      <c r="S37" s="4">
        <v>46112</v>
      </c>
    </row>
    <row r="38" spans="1:19" x14ac:dyDescent="0.25">
      <c r="A38" s="3">
        <v>2026</v>
      </c>
      <c r="B38" s="4">
        <v>46023</v>
      </c>
      <c r="C38" s="4">
        <v>46112</v>
      </c>
      <c r="D38" s="3" t="s">
        <v>95</v>
      </c>
      <c r="E38" s="3" t="s">
        <v>118</v>
      </c>
      <c r="F38" s="3" t="s">
        <v>262</v>
      </c>
      <c r="G38" s="3" t="s">
        <v>189</v>
      </c>
      <c r="H38" s="3" t="s">
        <v>263</v>
      </c>
      <c r="I38" s="3" t="s">
        <v>57</v>
      </c>
      <c r="J38" s="3" t="s">
        <v>83</v>
      </c>
      <c r="K38" s="3" t="s">
        <v>63</v>
      </c>
      <c r="L38" s="3" t="s">
        <v>394</v>
      </c>
      <c r="M38" s="6" t="str">
        <f ca="1">HYPERLINK("#"&amp;CELL("direccion",Tabla_472796!A94),"31")</f>
        <v>31</v>
      </c>
      <c r="N38" s="6" t="s">
        <v>491</v>
      </c>
      <c r="O38" s="6" t="s">
        <v>492</v>
      </c>
      <c r="P38" s="3" t="s">
        <v>69</v>
      </c>
      <c r="Q38" s="6" t="s">
        <v>971</v>
      </c>
      <c r="R38" s="3" t="s">
        <v>81</v>
      </c>
      <c r="S38" s="4">
        <v>46112</v>
      </c>
    </row>
    <row r="39" spans="1:19" x14ac:dyDescent="0.25">
      <c r="A39" s="3">
        <v>2026</v>
      </c>
      <c r="B39" s="4">
        <v>46023</v>
      </c>
      <c r="C39" s="4">
        <v>46112</v>
      </c>
      <c r="D39" s="3" t="s">
        <v>92</v>
      </c>
      <c r="E39" s="3" t="s">
        <v>119</v>
      </c>
      <c r="F39" s="3" t="s">
        <v>264</v>
      </c>
      <c r="G39" s="3" t="s">
        <v>265</v>
      </c>
      <c r="H39" s="3" t="s">
        <v>266</v>
      </c>
      <c r="I39" s="3" t="s">
        <v>57</v>
      </c>
      <c r="J39" s="3" t="s">
        <v>83</v>
      </c>
      <c r="K39" s="3" t="s">
        <v>63</v>
      </c>
      <c r="L39" s="3" t="s">
        <v>400</v>
      </c>
      <c r="M39" s="6" t="str">
        <f ca="1">HYPERLINK("#"&amp;CELL("direccion",Tabla_472796!A97),"32")</f>
        <v>32</v>
      </c>
      <c r="N39" s="6" t="s">
        <v>493</v>
      </c>
      <c r="O39" s="6" t="s">
        <v>494</v>
      </c>
      <c r="P39" s="3" t="s">
        <v>69</v>
      </c>
      <c r="Q39" s="6" t="s">
        <v>971</v>
      </c>
      <c r="R39" s="3" t="s">
        <v>81</v>
      </c>
      <c r="S39" s="4">
        <v>46112</v>
      </c>
    </row>
    <row r="40" spans="1:19" x14ac:dyDescent="0.25">
      <c r="A40" s="3">
        <v>2026</v>
      </c>
      <c r="B40" s="4">
        <v>46023</v>
      </c>
      <c r="C40" s="4">
        <v>46112</v>
      </c>
      <c r="D40" s="3" t="s">
        <v>84</v>
      </c>
      <c r="E40" s="3" t="s">
        <v>120</v>
      </c>
      <c r="F40" s="3" t="s">
        <v>267</v>
      </c>
      <c r="G40" s="3" t="s">
        <v>268</v>
      </c>
      <c r="H40" s="3" t="s">
        <v>192</v>
      </c>
      <c r="I40" s="3" t="s">
        <v>57</v>
      </c>
      <c r="J40" s="3" t="s">
        <v>83</v>
      </c>
      <c r="K40" s="3" t="s">
        <v>62</v>
      </c>
      <c r="L40" s="3" t="s">
        <v>410</v>
      </c>
      <c r="M40" s="6" t="str">
        <f ca="1">HYPERLINK("#"&amp;CELL("direccion",Tabla_472796!A100),"33")</f>
        <v>33</v>
      </c>
      <c r="N40" s="6" t="s">
        <v>495</v>
      </c>
      <c r="O40" s="6" t="s">
        <v>496</v>
      </c>
      <c r="P40" s="3" t="s">
        <v>69</v>
      </c>
      <c r="Q40" s="6" t="s">
        <v>971</v>
      </c>
      <c r="R40" s="3" t="s">
        <v>81</v>
      </c>
      <c r="S40" s="4">
        <v>46112</v>
      </c>
    </row>
    <row r="41" spans="1:19" x14ac:dyDescent="0.25">
      <c r="A41" s="3">
        <v>2026</v>
      </c>
      <c r="B41" s="4">
        <v>46023</v>
      </c>
      <c r="C41" s="4">
        <v>46112</v>
      </c>
      <c r="D41" s="3" t="s">
        <v>95</v>
      </c>
      <c r="E41" s="3" t="s">
        <v>121</v>
      </c>
      <c r="F41" s="3" t="s">
        <v>269</v>
      </c>
      <c r="G41" s="3" t="s">
        <v>270</v>
      </c>
      <c r="H41" s="3" t="s">
        <v>271</v>
      </c>
      <c r="I41" s="3" t="s">
        <v>57</v>
      </c>
      <c r="J41" s="3" t="s">
        <v>83</v>
      </c>
      <c r="K41" s="3" t="s">
        <v>63</v>
      </c>
      <c r="L41" s="3" t="s">
        <v>411</v>
      </c>
      <c r="M41" s="6" t="str">
        <f ca="1">HYPERLINK("#"&amp;CELL("direccion",Tabla_472796!A103),"34")</f>
        <v>34</v>
      </c>
      <c r="N41" s="6" t="s">
        <v>497</v>
      </c>
      <c r="O41" s="6" t="s">
        <v>498</v>
      </c>
      <c r="P41" s="3" t="s">
        <v>69</v>
      </c>
      <c r="Q41" s="6" t="s">
        <v>971</v>
      </c>
      <c r="R41" s="3" t="s">
        <v>81</v>
      </c>
      <c r="S41" s="4">
        <v>46112</v>
      </c>
    </row>
    <row r="42" spans="1:19" x14ac:dyDescent="0.25">
      <c r="A42" s="3">
        <v>2026</v>
      </c>
      <c r="B42" s="4">
        <v>46023</v>
      </c>
      <c r="C42" s="4">
        <v>46112</v>
      </c>
      <c r="D42" s="3" t="s">
        <v>95</v>
      </c>
      <c r="E42" s="3" t="s">
        <v>122</v>
      </c>
      <c r="F42" s="3" t="s">
        <v>272</v>
      </c>
      <c r="G42" s="3" t="s">
        <v>273</v>
      </c>
      <c r="H42" s="3" t="s">
        <v>274</v>
      </c>
      <c r="I42" s="3" t="s">
        <v>56</v>
      </c>
      <c r="J42" s="3" t="s">
        <v>83</v>
      </c>
      <c r="K42" s="3" t="s">
        <v>63</v>
      </c>
      <c r="L42" s="3" t="s">
        <v>412</v>
      </c>
      <c r="M42" s="6" t="str">
        <f ca="1">HYPERLINK("#"&amp;CELL("direccion",Tabla_472796!A106),"35")</f>
        <v>35</v>
      </c>
      <c r="N42" s="6" t="s">
        <v>499</v>
      </c>
      <c r="O42" s="6" t="s">
        <v>500</v>
      </c>
      <c r="P42" s="3" t="s">
        <v>69</v>
      </c>
      <c r="Q42" s="6" t="s">
        <v>971</v>
      </c>
      <c r="R42" s="3" t="s">
        <v>81</v>
      </c>
      <c r="S42" s="4">
        <v>46112</v>
      </c>
    </row>
    <row r="43" spans="1:19" x14ac:dyDescent="0.25">
      <c r="A43" s="3">
        <v>2026</v>
      </c>
      <c r="B43" s="4">
        <v>46023</v>
      </c>
      <c r="C43" s="4">
        <v>46112</v>
      </c>
      <c r="D43" s="3" t="s">
        <v>84</v>
      </c>
      <c r="E43" s="3" t="s">
        <v>123</v>
      </c>
      <c r="F43" s="3" t="s">
        <v>275</v>
      </c>
      <c r="G43" s="3" t="s">
        <v>205</v>
      </c>
      <c r="H43" s="3" t="s">
        <v>276</v>
      </c>
      <c r="I43" s="3" t="s">
        <v>56</v>
      </c>
      <c r="J43" s="3" t="s">
        <v>83</v>
      </c>
      <c r="K43" s="3" t="s">
        <v>63</v>
      </c>
      <c r="L43" s="3" t="s">
        <v>398</v>
      </c>
      <c r="M43" s="6" t="str">
        <f ca="1">HYPERLINK("#"&amp;CELL("direccion",Tabla_472796!A109),"36")</f>
        <v>36</v>
      </c>
      <c r="N43" s="6" t="s">
        <v>501</v>
      </c>
      <c r="O43" s="6" t="s">
        <v>502</v>
      </c>
      <c r="P43" s="3" t="s">
        <v>69</v>
      </c>
      <c r="Q43" s="6" t="s">
        <v>971</v>
      </c>
      <c r="R43" s="3" t="s">
        <v>81</v>
      </c>
      <c r="S43" s="4">
        <v>46112</v>
      </c>
    </row>
    <row r="44" spans="1:19" x14ac:dyDescent="0.25">
      <c r="A44" s="3">
        <v>2026</v>
      </c>
      <c r="B44" s="4">
        <v>46023</v>
      </c>
      <c r="C44" s="4">
        <v>46112</v>
      </c>
      <c r="D44" s="3" t="s">
        <v>95</v>
      </c>
      <c r="E44" s="3" t="s">
        <v>124</v>
      </c>
      <c r="F44" s="3" t="s">
        <v>277</v>
      </c>
      <c r="G44" s="3" t="s">
        <v>189</v>
      </c>
      <c r="H44" s="3" t="s">
        <v>263</v>
      </c>
      <c r="I44" s="3" t="s">
        <v>57</v>
      </c>
      <c r="J44" s="3" t="s">
        <v>83</v>
      </c>
      <c r="K44" s="3" t="s">
        <v>63</v>
      </c>
      <c r="L44" s="3" t="s">
        <v>413</v>
      </c>
      <c r="M44" s="6" t="str">
        <f ca="1">HYPERLINK("#"&amp;CELL("direccion",Tabla_472796!A112),"37")</f>
        <v>37</v>
      </c>
      <c r="N44" s="6" t="s">
        <v>503</v>
      </c>
      <c r="O44" s="6" t="s">
        <v>504</v>
      </c>
      <c r="P44" s="3" t="s">
        <v>69</v>
      </c>
      <c r="Q44" s="6" t="s">
        <v>971</v>
      </c>
      <c r="R44" s="3" t="s">
        <v>81</v>
      </c>
      <c r="S44" s="4">
        <v>46112</v>
      </c>
    </row>
    <row r="45" spans="1:19" x14ac:dyDescent="0.25">
      <c r="A45" s="3">
        <v>2026</v>
      </c>
      <c r="B45" s="4">
        <v>46023</v>
      </c>
      <c r="C45" s="4">
        <v>46112</v>
      </c>
      <c r="D45" s="3" t="s">
        <v>95</v>
      </c>
      <c r="E45" s="3" t="s">
        <v>125</v>
      </c>
      <c r="F45" s="3" t="s">
        <v>278</v>
      </c>
      <c r="G45" s="3" t="s">
        <v>279</v>
      </c>
      <c r="H45" s="3" t="s">
        <v>280</v>
      </c>
      <c r="I45" s="3" t="s">
        <v>56</v>
      </c>
      <c r="J45" s="3" t="s">
        <v>83</v>
      </c>
      <c r="K45" s="3" t="s">
        <v>63</v>
      </c>
      <c r="L45" s="3" t="s">
        <v>404</v>
      </c>
      <c r="M45" s="6" t="str">
        <f ca="1">HYPERLINK("#"&amp;CELL("direccion",Tabla_472796!A115),"38")</f>
        <v>38</v>
      </c>
      <c r="N45" s="6" t="s">
        <v>505</v>
      </c>
      <c r="O45" s="6" t="s">
        <v>506</v>
      </c>
      <c r="P45" s="3" t="s">
        <v>69</v>
      </c>
      <c r="Q45" s="6" t="s">
        <v>971</v>
      </c>
      <c r="R45" s="3" t="s">
        <v>81</v>
      </c>
      <c r="S45" s="4">
        <v>46112</v>
      </c>
    </row>
    <row r="46" spans="1:19" x14ac:dyDescent="0.25">
      <c r="A46" s="3">
        <v>2026</v>
      </c>
      <c r="B46" s="4">
        <v>46023</v>
      </c>
      <c r="C46" s="4">
        <v>46112</v>
      </c>
      <c r="D46" s="3" t="s">
        <v>92</v>
      </c>
      <c r="E46" s="3" t="s">
        <v>126</v>
      </c>
      <c r="F46" s="3" t="s">
        <v>281</v>
      </c>
      <c r="G46" s="3" t="s">
        <v>282</v>
      </c>
      <c r="H46" s="3" t="s">
        <v>283</v>
      </c>
      <c r="I46" s="3" t="s">
        <v>56</v>
      </c>
      <c r="J46" s="3" t="s">
        <v>83</v>
      </c>
      <c r="K46" s="3" t="s">
        <v>64</v>
      </c>
      <c r="L46" s="3" t="s">
        <v>414</v>
      </c>
      <c r="M46" s="6" t="str">
        <f ca="1">HYPERLINK("#"&amp;CELL("direccion",Tabla_472796!A118),"39")</f>
        <v>39</v>
      </c>
      <c r="N46" s="6" t="s">
        <v>507</v>
      </c>
      <c r="O46" s="6" t="s">
        <v>508</v>
      </c>
      <c r="P46" s="3" t="s">
        <v>69</v>
      </c>
      <c r="Q46" s="6" t="s">
        <v>971</v>
      </c>
      <c r="R46" s="3" t="s">
        <v>81</v>
      </c>
      <c r="S46" s="4">
        <v>46112</v>
      </c>
    </row>
    <row r="47" spans="1:19" x14ac:dyDescent="0.25">
      <c r="A47" s="3">
        <v>2026</v>
      </c>
      <c r="B47" s="4">
        <v>46023</v>
      </c>
      <c r="C47" s="4">
        <v>46112</v>
      </c>
      <c r="D47" s="3" t="s">
        <v>84</v>
      </c>
      <c r="E47" s="3" t="s">
        <v>127</v>
      </c>
      <c r="F47" s="3" t="s">
        <v>284</v>
      </c>
      <c r="G47" s="3" t="s">
        <v>285</v>
      </c>
      <c r="H47" s="3" t="s">
        <v>286</v>
      </c>
      <c r="I47" s="3" t="s">
        <v>57</v>
      </c>
      <c r="J47" s="3" t="s">
        <v>83</v>
      </c>
      <c r="K47" s="3" t="s">
        <v>60</v>
      </c>
      <c r="L47" s="3" t="s">
        <v>60</v>
      </c>
      <c r="M47" s="6" t="str">
        <f ca="1">HYPERLINK("#"&amp;CELL("direccion",Tabla_472796!A121),"40")</f>
        <v>40</v>
      </c>
      <c r="N47" s="6" t="s">
        <v>509</v>
      </c>
      <c r="O47" s="6" t="s">
        <v>510</v>
      </c>
      <c r="P47" s="3" t="s">
        <v>69</v>
      </c>
      <c r="Q47" s="6" t="s">
        <v>971</v>
      </c>
      <c r="R47" s="3" t="s">
        <v>81</v>
      </c>
      <c r="S47" s="4">
        <v>46112</v>
      </c>
    </row>
    <row r="48" spans="1:19" x14ac:dyDescent="0.25">
      <c r="A48" s="3">
        <v>2026</v>
      </c>
      <c r="B48" s="4">
        <v>46023</v>
      </c>
      <c r="C48" s="4">
        <v>46112</v>
      </c>
      <c r="D48" s="3" t="s">
        <v>95</v>
      </c>
      <c r="E48" s="3" t="s">
        <v>128</v>
      </c>
      <c r="F48" s="3" t="s">
        <v>287</v>
      </c>
      <c r="G48" s="3" t="s">
        <v>288</v>
      </c>
      <c r="H48" s="3" t="s">
        <v>229</v>
      </c>
      <c r="I48" s="3" t="s">
        <v>56</v>
      </c>
      <c r="J48" s="3" t="s">
        <v>83</v>
      </c>
      <c r="K48" s="3" t="s">
        <v>63</v>
      </c>
      <c r="L48" s="3" t="s">
        <v>401</v>
      </c>
      <c r="M48" s="6" t="str">
        <f ca="1">HYPERLINK("#"&amp;CELL("direccion",Tabla_472796!A124),"41")</f>
        <v>41</v>
      </c>
      <c r="N48" s="6" t="s">
        <v>511</v>
      </c>
      <c r="O48" s="6" t="s">
        <v>512</v>
      </c>
      <c r="P48" s="3" t="s">
        <v>69</v>
      </c>
      <c r="Q48" s="6" t="s">
        <v>971</v>
      </c>
      <c r="R48" s="3" t="s">
        <v>81</v>
      </c>
      <c r="S48" s="4">
        <v>46112</v>
      </c>
    </row>
    <row r="49" spans="1:20" x14ac:dyDescent="0.25">
      <c r="A49" s="3">
        <v>2026</v>
      </c>
      <c r="B49" s="4">
        <v>46023</v>
      </c>
      <c r="C49" s="4">
        <v>46112</v>
      </c>
      <c r="D49" s="3" t="s">
        <v>95</v>
      </c>
      <c r="E49" s="3" t="s">
        <v>129</v>
      </c>
      <c r="F49" s="3" t="s">
        <v>239</v>
      </c>
      <c r="G49" s="3" t="s">
        <v>239</v>
      </c>
      <c r="H49" s="3" t="s">
        <v>239</v>
      </c>
      <c r="I49" s="3"/>
      <c r="J49" s="3" t="s">
        <v>83</v>
      </c>
      <c r="K49" s="3" t="s">
        <v>58</v>
      </c>
      <c r="L49" s="3" t="s">
        <v>405</v>
      </c>
      <c r="M49" s="6" t="str">
        <f ca="1">HYPERLINK("#"&amp;CELL("direccion",Tabla_472796!A127),"42")</f>
        <v>42</v>
      </c>
      <c r="N49" s="6" t="s">
        <v>470</v>
      </c>
      <c r="O49" s="6" t="s">
        <v>513</v>
      </c>
      <c r="P49" s="3" t="s">
        <v>69</v>
      </c>
      <c r="Q49" s="6" t="s">
        <v>971</v>
      </c>
      <c r="R49" s="3" t="s">
        <v>81</v>
      </c>
      <c r="S49" s="4">
        <v>46112</v>
      </c>
    </row>
    <row r="50" spans="1:20" x14ac:dyDescent="0.25">
      <c r="A50" s="3">
        <v>2026</v>
      </c>
      <c r="B50" s="4">
        <v>46023</v>
      </c>
      <c r="C50" s="4">
        <v>46112</v>
      </c>
      <c r="D50" s="3" t="s">
        <v>84</v>
      </c>
      <c r="E50" s="3" t="s">
        <v>130</v>
      </c>
      <c r="F50" s="3" t="s">
        <v>289</v>
      </c>
      <c r="G50" s="3" t="s">
        <v>251</v>
      </c>
      <c r="H50" s="3" t="s">
        <v>290</v>
      </c>
      <c r="I50" s="3" t="s">
        <v>57</v>
      </c>
      <c r="J50" s="3" t="s">
        <v>83</v>
      </c>
      <c r="K50" s="3" t="s">
        <v>63</v>
      </c>
      <c r="L50" s="3" t="s">
        <v>404</v>
      </c>
      <c r="M50" s="6" t="str">
        <f ca="1">HYPERLINK("#"&amp;CELL("direccion",Tabla_472796!A130),"43")</f>
        <v>43</v>
      </c>
      <c r="N50" s="6" t="s">
        <v>514</v>
      </c>
      <c r="O50" s="6" t="s">
        <v>515</v>
      </c>
      <c r="P50" s="3" t="s">
        <v>69</v>
      </c>
      <c r="Q50" s="6" t="s">
        <v>971</v>
      </c>
      <c r="R50" s="3" t="s">
        <v>81</v>
      </c>
      <c r="S50" s="4">
        <v>46112</v>
      </c>
    </row>
    <row r="51" spans="1:20" x14ac:dyDescent="0.25">
      <c r="A51" s="3">
        <v>2026</v>
      </c>
      <c r="B51" s="4">
        <v>46023</v>
      </c>
      <c r="C51" s="4">
        <v>46112</v>
      </c>
      <c r="D51" s="3" t="s">
        <v>95</v>
      </c>
      <c r="E51" s="3" t="s">
        <v>131</v>
      </c>
      <c r="F51" s="3" t="s">
        <v>291</v>
      </c>
      <c r="G51" s="3" t="s">
        <v>266</v>
      </c>
      <c r="H51" s="3" t="s">
        <v>292</v>
      </c>
      <c r="I51" s="3" t="s">
        <v>57</v>
      </c>
      <c r="J51" s="3" t="s">
        <v>83</v>
      </c>
      <c r="K51" s="3" t="s">
        <v>63</v>
      </c>
      <c r="L51" s="3" t="s">
        <v>415</v>
      </c>
      <c r="M51" s="6" t="str">
        <f ca="1">HYPERLINK("#"&amp;CELL("direccion",Tabla_472796!A133),"44")</f>
        <v>44</v>
      </c>
      <c r="N51" s="6" t="s">
        <v>516</v>
      </c>
      <c r="O51" s="6" t="s">
        <v>517</v>
      </c>
      <c r="P51" s="3" t="s">
        <v>69</v>
      </c>
      <c r="Q51" s="6" t="s">
        <v>971</v>
      </c>
      <c r="R51" s="3" t="s">
        <v>81</v>
      </c>
      <c r="S51" s="4">
        <v>46112</v>
      </c>
    </row>
    <row r="52" spans="1:20" x14ac:dyDescent="0.25">
      <c r="A52" s="3">
        <v>2026</v>
      </c>
      <c r="B52" s="4">
        <v>46023</v>
      </c>
      <c r="C52" s="4">
        <v>46112</v>
      </c>
      <c r="D52" s="3" t="s">
        <v>95</v>
      </c>
      <c r="E52" s="3" t="s">
        <v>132</v>
      </c>
      <c r="F52" s="3" t="s">
        <v>293</v>
      </c>
      <c r="G52" s="3" t="s">
        <v>192</v>
      </c>
      <c r="H52" s="3" t="s">
        <v>201</v>
      </c>
      <c r="I52" s="3" t="s">
        <v>57</v>
      </c>
      <c r="J52" s="3" t="s">
        <v>83</v>
      </c>
      <c r="K52" s="3" t="s">
        <v>58</v>
      </c>
      <c r="L52" s="3" t="s">
        <v>393</v>
      </c>
      <c r="M52" s="6" t="str">
        <f ca="1">HYPERLINK("#"&amp;CELL("direccion",Tabla_472796!A136),"45")</f>
        <v>45</v>
      </c>
      <c r="N52" s="6" t="s">
        <v>968</v>
      </c>
      <c r="O52" s="6" t="s">
        <v>518</v>
      </c>
      <c r="P52" s="3" t="s">
        <v>69</v>
      </c>
      <c r="Q52" s="6" t="s">
        <v>971</v>
      </c>
      <c r="R52" s="3" t="s">
        <v>81</v>
      </c>
      <c r="S52" s="4">
        <v>46112</v>
      </c>
      <c r="T52" s="5" t="s">
        <v>969</v>
      </c>
    </row>
    <row r="53" spans="1:20" x14ac:dyDescent="0.25">
      <c r="A53" s="3">
        <v>2026</v>
      </c>
      <c r="B53" s="4">
        <v>46023</v>
      </c>
      <c r="C53" s="4">
        <v>46112</v>
      </c>
      <c r="D53" s="3" t="s">
        <v>84</v>
      </c>
      <c r="E53" s="3" t="s">
        <v>133</v>
      </c>
      <c r="F53" s="3" t="s">
        <v>272</v>
      </c>
      <c r="G53" s="3" t="s">
        <v>211</v>
      </c>
      <c r="H53" s="3" t="s">
        <v>294</v>
      </c>
      <c r="I53" s="3" t="s">
        <v>56</v>
      </c>
      <c r="J53" s="3" t="s">
        <v>83</v>
      </c>
      <c r="K53" s="3" t="s">
        <v>63</v>
      </c>
      <c r="L53" s="3" t="s">
        <v>416</v>
      </c>
      <c r="M53" s="6" t="str">
        <f ca="1">HYPERLINK("#"&amp;CELL("direccion",Tabla_472796!A139),"46")</f>
        <v>46</v>
      </c>
      <c r="N53" s="6" t="s">
        <v>519</v>
      </c>
      <c r="O53" s="6" t="s">
        <v>520</v>
      </c>
      <c r="P53" s="3" t="s">
        <v>69</v>
      </c>
      <c r="Q53" s="6" t="s">
        <v>971</v>
      </c>
      <c r="R53" s="3" t="s">
        <v>81</v>
      </c>
      <c r="S53" s="4">
        <v>46112</v>
      </c>
    </row>
    <row r="54" spans="1:20" x14ac:dyDescent="0.25">
      <c r="A54" s="3">
        <v>2026</v>
      </c>
      <c r="B54" s="4">
        <v>46023</v>
      </c>
      <c r="C54" s="4">
        <v>46112</v>
      </c>
      <c r="D54" s="3" t="s">
        <v>95</v>
      </c>
      <c r="E54" s="3" t="s">
        <v>134</v>
      </c>
      <c r="F54" s="3" t="s">
        <v>295</v>
      </c>
      <c r="G54" s="3" t="s">
        <v>296</v>
      </c>
      <c r="H54" s="3" t="s">
        <v>218</v>
      </c>
      <c r="I54" s="3" t="s">
        <v>56</v>
      </c>
      <c r="J54" s="3" t="s">
        <v>83</v>
      </c>
      <c r="K54" s="3" t="s">
        <v>63</v>
      </c>
      <c r="L54" s="3" t="s">
        <v>394</v>
      </c>
      <c r="M54" s="6" t="str">
        <f ca="1">HYPERLINK("#"&amp;CELL("direccion",Tabla_472796!A142),"47")</f>
        <v>47</v>
      </c>
      <c r="N54" s="6" t="s">
        <v>521</v>
      </c>
      <c r="O54" s="6" t="s">
        <v>522</v>
      </c>
      <c r="P54" s="3" t="s">
        <v>69</v>
      </c>
      <c r="Q54" s="6" t="s">
        <v>971</v>
      </c>
      <c r="R54" s="3" t="s">
        <v>81</v>
      </c>
      <c r="S54" s="4">
        <v>46112</v>
      </c>
    </row>
    <row r="55" spans="1:20" x14ac:dyDescent="0.25">
      <c r="A55" s="3">
        <v>2026</v>
      </c>
      <c r="B55" s="4">
        <v>46023</v>
      </c>
      <c r="C55" s="4">
        <v>46112</v>
      </c>
      <c r="D55" s="3" t="s">
        <v>95</v>
      </c>
      <c r="E55" s="3" t="s">
        <v>135</v>
      </c>
      <c r="F55" s="3" t="s">
        <v>297</v>
      </c>
      <c r="G55" s="3" t="s">
        <v>298</v>
      </c>
      <c r="H55" s="3" t="s">
        <v>299</v>
      </c>
      <c r="I55" s="3" t="s">
        <v>56</v>
      </c>
      <c r="J55" s="3" t="s">
        <v>83</v>
      </c>
      <c r="K55" s="3" t="s">
        <v>63</v>
      </c>
      <c r="L55" s="3" t="s">
        <v>394</v>
      </c>
      <c r="M55" s="6" t="str">
        <f ca="1">HYPERLINK("#"&amp;CELL("direccion",Tabla_472796!A145),"48")</f>
        <v>48</v>
      </c>
      <c r="N55" s="6" t="s">
        <v>523</v>
      </c>
      <c r="O55" s="6" t="s">
        <v>524</v>
      </c>
      <c r="P55" s="3" t="s">
        <v>69</v>
      </c>
      <c r="Q55" s="6" t="s">
        <v>971</v>
      </c>
      <c r="R55" s="3" t="s">
        <v>81</v>
      </c>
      <c r="S55" s="4">
        <v>46112</v>
      </c>
    </row>
    <row r="56" spans="1:20" x14ac:dyDescent="0.25">
      <c r="A56" s="3">
        <v>2026</v>
      </c>
      <c r="B56" s="4">
        <v>46023</v>
      </c>
      <c r="C56" s="4">
        <v>46112</v>
      </c>
      <c r="D56" s="3" t="s">
        <v>90</v>
      </c>
      <c r="E56" s="3" t="s">
        <v>136</v>
      </c>
      <c r="F56" s="3" t="s">
        <v>300</v>
      </c>
      <c r="G56" s="3" t="s">
        <v>301</v>
      </c>
      <c r="H56" s="3" t="s">
        <v>302</v>
      </c>
      <c r="I56" s="3" t="s">
        <v>57</v>
      </c>
      <c r="J56" s="3" t="s">
        <v>83</v>
      </c>
      <c r="K56" s="3" t="s">
        <v>64</v>
      </c>
      <c r="L56" s="3" t="s">
        <v>417</v>
      </c>
      <c r="M56" s="6" t="str">
        <f ca="1">HYPERLINK("#"&amp;CELL("direccion",Tabla_472796!A148),"49")</f>
        <v>49</v>
      </c>
      <c r="N56" s="6" t="s">
        <v>525</v>
      </c>
      <c r="O56" s="6" t="s">
        <v>526</v>
      </c>
      <c r="P56" s="3" t="s">
        <v>69</v>
      </c>
      <c r="Q56" s="6" t="s">
        <v>971</v>
      </c>
      <c r="R56" s="3" t="s">
        <v>81</v>
      </c>
      <c r="S56" s="4">
        <v>46112</v>
      </c>
    </row>
    <row r="57" spans="1:20" x14ac:dyDescent="0.25">
      <c r="A57" s="3">
        <v>2026</v>
      </c>
      <c r="B57" s="4">
        <v>46023</v>
      </c>
      <c r="C57" s="4">
        <v>46112</v>
      </c>
      <c r="D57" s="3" t="s">
        <v>92</v>
      </c>
      <c r="E57" s="3" t="s">
        <v>137</v>
      </c>
      <c r="F57" s="3" t="s">
        <v>303</v>
      </c>
      <c r="G57" s="3" t="s">
        <v>304</v>
      </c>
      <c r="H57" s="3" t="s">
        <v>261</v>
      </c>
      <c r="I57" s="3" t="s">
        <v>56</v>
      </c>
      <c r="J57" s="3" t="s">
        <v>83</v>
      </c>
      <c r="K57" s="3" t="s">
        <v>64</v>
      </c>
      <c r="L57" s="3" t="s">
        <v>418</v>
      </c>
      <c r="M57" s="6" t="str">
        <f ca="1">HYPERLINK("#"&amp;CELL("direccion",Tabla_472796!A151),"50")</f>
        <v>50</v>
      </c>
      <c r="N57" s="6" t="s">
        <v>527</v>
      </c>
      <c r="O57" s="6" t="s">
        <v>528</v>
      </c>
      <c r="P57" s="3" t="s">
        <v>69</v>
      </c>
      <c r="Q57" s="6" t="s">
        <v>971</v>
      </c>
      <c r="R57" s="3" t="s">
        <v>81</v>
      </c>
      <c r="S57" s="4">
        <v>46112</v>
      </c>
    </row>
    <row r="58" spans="1:20" x14ac:dyDescent="0.25">
      <c r="A58" s="3">
        <v>2026</v>
      </c>
      <c r="B58" s="4">
        <v>46023</v>
      </c>
      <c r="C58" s="4">
        <v>46112</v>
      </c>
      <c r="D58" s="3" t="s">
        <v>84</v>
      </c>
      <c r="E58" s="3" t="s">
        <v>138</v>
      </c>
      <c r="F58" s="3" t="s">
        <v>305</v>
      </c>
      <c r="G58" s="3" t="s">
        <v>306</v>
      </c>
      <c r="H58" s="3" t="s">
        <v>307</v>
      </c>
      <c r="I58" s="3" t="s">
        <v>56</v>
      </c>
      <c r="J58" s="3" t="s">
        <v>83</v>
      </c>
      <c r="K58" s="3" t="s">
        <v>63</v>
      </c>
      <c r="L58" s="3" t="s">
        <v>398</v>
      </c>
      <c r="M58" s="6" t="str">
        <f ca="1">HYPERLINK("#"&amp;CELL("direccion",Tabla_472796!A154),"51")</f>
        <v>51</v>
      </c>
      <c r="N58" s="6" t="s">
        <v>529</v>
      </c>
      <c r="O58" s="6" t="s">
        <v>530</v>
      </c>
      <c r="P58" s="3" t="s">
        <v>69</v>
      </c>
      <c r="Q58" s="6" t="s">
        <v>971</v>
      </c>
      <c r="R58" s="3" t="s">
        <v>81</v>
      </c>
      <c r="S58" s="4">
        <v>46112</v>
      </c>
    </row>
    <row r="59" spans="1:20" x14ac:dyDescent="0.25">
      <c r="A59" s="3">
        <v>2026</v>
      </c>
      <c r="B59" s="4">
        <v>46023</v>
      </c>
      <c r="C59" s="4">
        <v>46112</v>
      </c>
      <c r="D59" s="3" t="s">
        <v>95</v>
      </c>
      <c r="E59" s="3" t="s">
        <v>139</v>
      </c>
      <c r="F59" s="3" t="s">
        <v>308</v>
      </c>
      <c r="G59" s="3" t="s">
        <v>309</v>
      </c>
      <c r="H59" s="3" t="s">
        <v>310</v>
      </c>
      <c r="I59" s="3" t="s">
        <v>57</v>
      </c>
      <c r="J59" s="3" t="s">
        <v>83</v>
      </c>
      <c r="K59" s="3" t="s">
        <v>63</v>
      </c>
      <c r="L59" s="3" t="s">
        <v>400</v>
      </c>
      <c r="M59" s="6" t="str">
        <f ca="1">HYPERLINK("#"&amp;CELL("direccion",Tabla_472796!A157),"52")</f>
        <v>52</v>
      </c>
      <c r="N59" s="6" t="s">
        <v>531</v>
      </c>
      <c r="O59" s="6" t="s">
        <v>532</v>
      </c>
      <c r="P59" s="3" t="s">
        <v>69</v>
      </c>
      <c r="Q59" s="6" t="s">
        <v>971</v>
      </c>
      <c r="R59" s="3" t="s">
        <v>81</v>
      </c>
      <c r="S59" s="4">
        <v>46112</v>
      </c>
    </row>
    <row r="60" spans="1:20" x14ac:dyDescent="0.25">
      <c r="A60" s="3">
        <v>2026</v>
      </c>
      <c r="B60" s="4">
        <v>46023</v>
      </c>
      <c r="C60" s="4">
        <v>46112</v>
      </c>
      <c r="D60" s="3" t="s">
        <v>95</v>
      </c>
      <c r="E60" s="3" t="s">
        <v>140</v>
      </c>
      <c r="F60" s="3" t="s">
        <v>311</v>
      </c>
      <c r="G60" s="3" t="s">
        <v>304</v>
      </c>
      <c r="H60" s="3" t="s">
        <v>233</v>
      </c>
      <c r="I60" s="3" t="s">
        <v>57</v>
      </c>
      <c r="J60" s="3" t="s">
        <v>83</v>
      </c>
      <c r="K60" s="3" t="s">
        <v>63</v>
      </c>
      <c r="L60" s="3" t="s">
        <v>416</v>
      </c>
      <c r="M60" s="6" t="str">
        <f ca="1">HYPERLINK("#"&amp;CELL("direccion",Tabla_472796!A160),"53")</f>
        <v>53</v>
      </c>
      <c r="N60" s="6" t="s">
        <v>533</v>
      </c>
      <c r="O60" s="6" t="s">
        <v>534</v>
      </c>
      <c r="P60" s="3" t="s">
        <v>69</v>
      </c>
      <c r="Q60" s="6" t="s">
        <v>971</v>
      </c>
      <c r="R60" s="3" t="s">
        <v>81</v>
      </c>
      <c r="S60" s="4">
        <v>46112</v>
      </c>
    </row>
    <row r="61" spans="1:20" x14ac:dyDescent="0.25">
      <c r="A61" s="3">
        <v>2026</v>
      </c>
      <c r="B61" s="4">
        <v>46023</v>
      </c>
      <c r="C61" s="4">
        <v>46112</v>
      </c>
      <c r="D61" s="3" t="s">
        <v>84</v>
      </c>
      <c r="E61" s="3" t="s">
        <v>141</v>
      </c>
      <c r="F61" s="3" t="s">
        <v>312</v>
      </c>
      <c r="G61" s="3" t="s">
        <v>313</v>
      </c>
      <c r="H61" s="3" t="s">
        <v>314</v>
      </c>
      <c r="I61" s="3" t="s">
        <v>56</v>
      </c>
      <c r="J61" s="3" t="s">
        <v>83</v>
      </c>
      <c r="K61" s="3" t="s">
        <v>63</v>
      </c>
      <c r="L61" s="3" t="s">
        <v>401</v>
      </c>
      <c r="M61" s="6" t="str">
        <f ca="1">HYPERLINK("#"&amp;CELL("direccion",Tabla_472796!A163),"54")</f>
        <v>54</v>
      </c>
      <c r="N61" s="6" t="s">
        <v>535</v>
      </c>
      <c r="O61" s="6" t="s">
        <v>536</v>
      </c>
      <c r="P61" s="3" t="s">
        <v>69</v>
      </c>
      <c r="Q61" s="6" t="s">
        <v>971</v>
      </c>
      <c r="R61" s="3" t="s">
        <v>81</v>
      </c>
      <c r="S61" s="4">
        <v>46112</v>
      </c>
    </row>
    <row r="62" spans="1:20" x14ac:dyDescent="0.25">
      <c r="A62" s="3">
        <v>2026</v>
      </c>
      <c r="B62" s="4">
        <v>46023</v>
      </c>
      <c r="C62" s="4">
        <v>46112</v>
      </c>
      <c r="D62" s="3" t="s">
        <v>95</v>
      </c>
      <c r="E62" s="3" t="s">
        <v>142</v>
      </c>
      <c r="F62" s="3" t="s">
        <v>315</v>
      </c>
      <c r="G62" s="3" t="s">
        <v>316</v>
      </c>
      <c r="H62" s="3" t="s">
        <v>317</v>
      </c>
      <c r="I62" s="3" t="s">
        <v>56</v>
      </c>
      <c r="J62" s="3" t="s">
        <v>83</v>
      </c>
      <c r="K62" s="3" t="s">
        <v>63</v>
      </c>
      <c r="L62" s="3" t="s">
        <v>419</v>
      </c>
      <c r="M62" s="6" t="str">
        <f ca="1">HYPERLINK("#"&amp;CELL("direccion",Tabla_472796!A166),"55")</f>
        <v>55</v>
      </c>
      <c r="N62" s="6" t="s">
        <v>537</v>
      </c>
      <c r="O62" s="6" t="s">
        <v>538</v>
      </c>
      <c r="P62" s="3" t="s">
        <v>69</v>
      </c>
      <c r="Q62" s="6" t="s">
        <v>971</v>
      </c>
      <c r="R62" s="3" t="s">
        <v>81</v>
      </c>
      <c r="S62" s="4">
        <v>46112</v>
      </c>
    </row>
    <row r="63" spans="1:20" x14ac:dyDescent="0.25">
      <c r="A63" s="3">
        <v>2026</v>
      </c>
      <c r="B63" s="4">
        <v>46023</v>
      </c>
      <c r="C63" s="4">
        <v>46112</v>
      </c>
      <c r="D63" s="3" t="s">
        <v>95</v>
      </c>
      <c r="E63" s="3" t="s">
        <v>143</v>
      </c>
      <c r="F63" s="3" t="s">
        <v>234</v>
      </c>
      <c r="G63" s="3" t="s">
        <v>318</v>
      </c>
      <c r="H63" s="3" t="s">
        <v>319</v>
      </c>
      <c r="I63" s="3" t="s">
        <v>56</v>
      </c>
      <c r="J63" s="3" t="s">
        <v>83</v>
      </c>
      <c r="K63" s="3" t="s">
        <v>61</v>
      </c>
      <c r="L63" s="3" t="s">
        <v>61</v>
      </c>
      <c r="M63" s="6" t="str">
        <f ca="1">HYPERLINK("#"&amp;CELL("direccion",Tabla_472796!A169),"56")</f>
        <v>56</v>
      </c>
      <c r="N63" s="6" t="s">
        <v>539</v>
      </c>
      <c r="O63" s="6" t="s">
        <v>540</v>
      </c>
      <c r="P63" s="3" t="s">
        <v>69</v>
      </c>
      <c r="Q63" s="6" t="s">
        <v>971</v>
      </c>
      <c r="R63" s="3" t="s">
        <v>81</v>
      </c>
      <c r="S63" s="4">
        <v>46112</v>
      </c>
    </row>
    <row r="64" spans="1:20" x14ac:dyDescent="0.25">
      <c r="A64" s="3">
        <v>2026</v>
      </c>
      <c r="B64" s="4">
        <v>46023</v>
      </c>
      <c r="C64" s="4">
        <v>46112</v>
      </c>
      <c r="D64" s="3" t="s">
        <v>84</v>
      </c>
      <c r="E64" s="3" t="s">
        <v>144</v>
      </c>
      <c r="F64" s="3" t="s">
        <v>320</v>
      </c>
      <c r="G64" s="3" t="s">
        <v>321</v>
      </c>
      <c r="H64" s="3" t="s">
        <v>302</v>
      </c>
      <c r="I64" s="3" t="s">
        <v>57</v>
      </c>
      <c r="J64" s="3" t="s">
        <v>83</v>
      </c>
      <c r="K64" s="3" t="s">
        <v>63</v>
      </c>
      <c r="L64" s="3" t="s">
        <v>420</v>
      </c>
      <c r="M64" s="6" t="str">
        <f ca="1">HYPERLINK("#"&amp;CELL("direccion",Tabla_472796!A172),"57")</f>
        <v>57</v>
      </c>
      <c r="N64" s="6" t="s">
        <v>541</v>
      </c>
      <c r="O64" s="6" t="s">
        <v>542</v>
      </c>
      <c r="P64" s="3" t="s">
        <v>69</v>
      </c>
      <c r="Q64" s="6" t="s">
        <v>971</v>
      </c>
      <c r="R64" s="3" t="s">
        <v>81</v>
      </c>
      <c r="S64" s="4">
        <v>46112</v>
      </c>
    </row>
    <row r="65" spans="1:20" x14ac:dyDescent="0.25">
      <c r="A65" s="3">
        <v>2026</v>
      </c>
      <c r="B65" s="4">
        <v>46023</v>
      </c>
      <c r="C65" s="4">
        <v>46112</v>
      </c>
      <c r="D65" s="3" t="s">
        <v>95</v>
      </c>
      <c r="E65" s="3" t="s">
        <v>145</v>
      </c>
      <c r="F65" s="3" t="s">
        <v>322</v>
      </c>
      <c r="G65" s="3" t="s">
        <v>294</v>
      </c>
      <c r="H65" s="3" t="s">
        <v>323</v>
      </c>
      <c r="I65" s="3" t="s">
        <v>56</v>
      </c>
      <c r="J65" s="3" t="s">
        <v>83</v>
      </c>
      <c r="K65" s="3" t="s">
        <v>62</v>
      </c>
      <c r="L65" s="3" t="s">
        <v>400</v>
      </c>
      <c r="M65" s="6" t="str">
        <f ca="1">HYPERLINK("#"&amp;CELL("direccion",Tabla_472796!A175),"58")</f>
        <v>58</v>
      </c>
      <c r="N65" s="6" t="s">
        <v>543</v>
      </c>
      <c r="O65" s="6" t="s">
        <v>544</v>
      </c>
      <c r="P65" s="3" t="s">
        <v>69</v>
      </c>
      <c r="Q65" s="6" t="s">
        <v>971</v>
      </c>
      <c r="R65" s="3" t="s">
        <v>81</v>
      </c>
      <c r="S65" s="4">
        <v>46112</v>
      </c>
    </row>
    <row r="66" spans="1:20" x14ac:dyDescent="0.25">
      <c r="A66" s="3">
        <v>2026</v>
      </c>
      <c r="B66" s="4">
        <v>46023</v>
      </c>
      <c r="C66" s="4">
        <v>46112</v>
      </c>
      <c r="D66" s="3" t="s">
        <v>95</v>
      </c>
      <c r="E66" s="3" t="s">
        <v>146</v>
      </c>
      <c r="F66" s="3" t="s">
        <v>324</v>
      </c>
      <c r="G66" s="3" t="s">
        <v>233</v>
      </c>
      <c r="H66" s="3" t="s">
        <v>195</v>
      </c>
      <c r="I66" s="3" t="s">
        <v>56</v>
      </c>
      <c r="J66" s="3" t="s">
        <v>83</v>
      </c>
      <c r="K66" s="3" t="s">
        <v>63</v>
      </c>
      <c r="L66" s="3" t="s">
        <v>404</v>
      </c>
      <c r="M66" s="6" t="str">
        <f ca="1">HYPERLINK("#"&amp;CELL("direccion",Tabla_472796!A178),"59")</f>
        <v>59</v>
      </c>
      <c r="N66" s="6" t="s">
        <v>545</v>
      </c>
      <c r="O66" s="6" t="s">
        <v>546</v>
      </c>
      <c r="P66" s="3" t="s">
        <v>69</v>
      </c>
      <c r="Q66" s="6" t="s">
        <v>971</v>
      </c>
      <c r="R66" s="3" t="s">
        <v>81</v>
      </c>
      <c r="S66" s="4">
        <v>46112</v>
      </c>
    </row>
    <row r="67" spans="1:20" x14ac:dyDescent="0.25">
      <c r="A67" s="3">
        <v>2026</v>
      </c>
      <c r="B67" s="4">
        <v>46023</v>
      </c>
      <c r="C67" s="4">
        <v>46112</v>
      </c>
      <c r="D67" s="3" t="s">
        <v>92</v>
      </c>
      <c r="E67" s="3" t="s">
        <v>147</v>
      </c>
      <c r="F67" s="3" t="s">
        <v>325</v>
      </c>
      <c r="G67" s="3" t="s">
        <v>326</v>
      </c>
      <c r="H67" s="3" t="s">
        <v>327</v>
      </c>
      <c r="I67" s="3" t="s">
        <v>56</v>
      </c>
      <c r="J67" s="3" t="s">
        <v>83</v>
      </c>
      <c r="K67" s="3" t="s">
        <v>63</v>
      </c>
      <c r="L67" s="3" t="s">
        <v>404</v>
      </c>
      <c r="M67" s="6" t="str">
        <f ca="1">HYPERLINK("#"&amp;CELL("direccion",Tabla_472796!A181),"60")</f>
        <v>60</v>
      </c>
      <c r="N67" s="6" t="s">
        <v>547</v>
      </c>
      <c r="O67" s="6" t="s">
        <v>548</v>
      </c>
      <c r="P67" s="3" t="s">
        <v>69</v>
      </c>
      <c r="Q67" s="6" t="s">
        <v>971</v>
      </c>
      <c r="R67" s="3" t="s">
        <v>81</v>
      </c>
      <c r="S67" s="4">
        <v>46112</v>
      </c>
    </row>
    <row r="68" spans="1:20" x14ac:dyDescent="0.25">
      <c r="A68" s="3">
        <v>2026</v>
      </c>
      <c r="B68" s="4">
        <v>46023</v>
      </c>
      <c r="C68" s="4">
        <v>46112</v>
      </c>
      <c r="D68" s="3" t="s">
        <v>84</v>
      </c>
      <c r="E68" s="3" t="s">
        <v>148</v>
      </c>
      <c r="F68" s="3" t="s">
        <v>328</v>
      </c>
      <c r="G68" s="3" t="s">
        <v>261</v>
      </c>
      <c r="H68" s="3" t="s">
        <v>329</v>
      </c>
      <c r="I68" s="3" t="s">
        <v>56</v>
      </c>
      <c r="J68" s="3" t="s">
        <v>83</v>
      </c>
      <c r="K68" s="3" t="s">
        <v>64</v>
      </c>
      <c r="L68" s="3" t="s">
        <v>421</v>
      </c>
      <c r="M68" s="6" t="str">
        <f ca="1">HYPERLINK("#"&amp;CELL("direccion",Tabla_472796!A184),"61")</f>
        <v>61</v>
      </c>
      <c r="N68" s="6" t="s">
        <v>549</v>
      </c>
      <c r="O68" s="6" t="s">
        <v>550</v>
      </c>
      <c r="P68" s="3" t="s">
        <v>69</v>
      </c>
      <c r="Q68" s="6" t="s">
        <v>971</v>
      </c>
      <c r="R68" s="3" t="s">
        <v>81</v>
      </c>
      <c r="S68" s="4">
        <v>46112</v>
      </c>
    </row>
    <row r="69" spans="1:20" x14ac:dyDescent="0.25">
      <c r="A69" s="3">
        <v>2026</v>
      </c>
      <c r="B69" s="4">
        <v>46023</v>
      </c>
      <c r="C69" s="4">
        <v>46112</v>
      </c>
      <c r="D69" s="3" t="s">
        <v>95</v>
      </c>
      <c r="E69" s="3" t="s">
        <v>149</v>
      </c>
      <c r="F69" s="3" t="s">
        <v>330</v>
      </c>
      <c r="G69" s="3" t="s">
        <v>331</v>
      </c>
      <c r="H69" s="3" t="s">
        <v>200</v>
      </c>
      <c r="I69" s="3" t="s">
        <v>56</v>
      </c>
      <c r="J69" s="3" t="s">
        <v>83</v>
      </c>
      <c r="K69" s="3" t="s">
        <v>61</v>
      </c>
      <c r="L69" s="3" t="s">
        <v>61</v>
      </c>
      <c r="M69" s="6" t="str">
        <f ca="1">HYPERLINK("#"&amp;CELL("direccion",Tabla_472796!A187),"62")</f>
        <v>62</v>
      </c>
      <c r="N69" s="6" t="s">
        <v>551</v>
      </c>
      <c r="O69" s="6" t="s">
        <v>552</v>
      </c>
      <c r="P69" s="3" t="s">
        <v>69</v>
      </c>
      <c r="Q69" s="6" t="s">
        <v>971</v>
      </c>
      <c r="R69" s="3" t="s">
        <v>81</v>
      </c>
      <c r="S69" s="4">
        <v>46112</v>
      </c>
    </row>
    <row r="70" spans="1:20" x14ac:dyDescent="0.25">
      <c r="A70" s="3">
        <v>2026</v>
      </c>
      <c r="B70" s="4">
        <v>46023</v>
      </c>
      <c r="C70" s="4">
        <v>46112</v>
      </c>
      <c r="D70" s="3" t="s">
        <v>95</v>
      </c>
      <c r="E70" s="3" t="s">
        <v>150</v>
      </c>
      <c r="F70" s="3" t="s">
        <v>332</v>
      </c>
      <c r="G70" s="3" t="s">
        <v>333</v>
      </c>
      <c r="H70" s="3" t="s">
        <v>201</v>
      </c>
      <c r="I70" s="3" t="s">
        <v>56</v>
      </c>
      <c r="J70" s="3" t="s">
        <v>83</v>
      </c>
      <c r="K70" s="3" t="s">
        <v>58</v>
      </c>
      <c r="L70" s="3" t="s">
        <v>393</v>
      </c>
      <c r="M70" s="6" t="str">
        <f ca="1">HYPERLINK("#"&amp;CELL("direccion",Tabla_472796!A190),"63")</f>
        <v>63</v>
      </c>
      <c r="N70" s="6" t="s">
        <v>968</v>
      </c>
      <c r="O70" s="6" t="s">
        <v>553</v>
      </c>
      <c r="P70" s="3" t="s">
        <v>69</v>
      </c>
      <c r="Q70" s="6" t="s">
        <v>971</v>
      </c>
      <c r="R70" s="3" t="s">
        <v>81</v>
      </c>
      <c r="S70" s="4">
        <v>46112</v>
      </c>
      <c r="T70" s="5" t="s">
        <v>969</v>
      </c>
    </row>
    <row r="71" spans="1:20" x14ac:dyDescent="0.25">
      <c r="A71" s="3">
        <v>2026</v>
      </c>
      <c r="B71" s="4">
        <v>46023</v>
      </c>
      <c r="C71" s="4">
        <v>46112</v>
      </c>
      <c r="D71" s="3" t="s">
        <v>84</v>
      </c>
      <c r="E71" s="3" t="s">
        <v>151</v>
      </c>
      <c r="F71" s="3" t="s">
        <v>334</v>
      </c>
      <c r="G71" s="3" t="s">
        <v>335</v>
      </c>
      <c r="H71" s="3" t="s">
        <v>194</v>
      </c>
      <c r="I71" s="3" t="s">
        <v>57</v>
      </c>
      <c r="J71" s="3" t="s">
        <v>83</v>
      </c>
      <c r="K71" s="3" t="s">
        <v>63</v>
      </c>
      <c r="L71" s="3" t="s">
        <v>398</v>
      </c>
      <c r="M71" s="6" t="str">
        <f ca="1">HYPERLINK("#"&amp;CELL("direccion",Tabla_472796!A193),"64")</f>
        <v>64</v>
      </c>
      <c r="N71" s="6" t="s">
        <v>554</v>
      </c>
      <c r="O71" s="6" t="s">
        <v>555</v>
      </c>
      <c r="P71" s="3" t="s">
        <v>69</v>
      </c>
      <c r="Q71" s="6" t="s">
        <v>971</v>
      </c>
      <c r="R71" s="3" t="s">
        <v>81</v>
      </c>
      <c r="S71" s="4">
        <v>46112</v>
      </c>
    </row>
    <row r="72" spans="1:20" x14ac:dyDescent="0.25">
      <c r="A72" s="3">
        <v>2026</v>
      </c>
      <c r="B72" s="4">
        <v>46023</v>
      </c>
      <c r="C72" s="4">
        <v>46112</v>
      </c>
      <c r="D72" s="3" t="s">
        <v>95</v>
      </c>
      <c r="E72" s="3" t="s">
        <v>152</v>
      </c>
      <c r="F72" s="3" t="s">
        <v>336</v>
      </c>
      <c r="G72" s="3" t="s">
        <v>237</v>
      </c>
      <c r="H72" s="3" t="s">
        <v>337</v>
      </c>
      <c r="I72" s="3" t="s">
        <v>56</v>
      </c>
      <c r="J72" s="3" t="s">
        <v>83</v>
      </c>
      <c r="K72" s="3" t="s">
        <v>63</v>
      </c>
      <c r="L72" s="3" t="s">
        <v>422</v>
      </c>
      <c r="M72" s="6" t="str">
        <f ca="1">HYPERLINK("#"&amp;CELL("direccion",Tabla_472796!A196),"65")</f>
        <v>65</v>
      </c>
      <c r="N72" s="6" t="s">
        <v>556</v>
      </c>
      <c r="O72" s="6" t="s">
        <v>557</v>
      </c>
      <c r="P72" s="3" t="s">
        <v>69</v>
      </c>
      <c r="Q72" s="6" t="s">
        <v>971</v>
      </c>
      <c r="R72" s="3" t="s">
        <v>81</v>
      </c>
      <c r="S72" s="4">
        <v>46112</v>
      </c>
    </row>
    <row r="73" spans="1:20" x14ac:dyDescent="0.25">
      <c r="A73" s="3">
        <v>2026</v>
      </c>
      <c r="B73" s="4">
        <v>46023</v>
      </c>
      <c r="C73" s="4">
        <v>46112</v>
      </c>
      <c r="D73" s="3" t="s">
        <v>95</v>
      </c>
      <c r="E73" s="3" t="s">
        <v>153</v>
      </c>
      <c r="F73" s="3" t="s">
        <v>338</v>
      </c>
      <c r="G73" s="3" t="s">
        <v>339</v>
      </c>
      <c r="H73" s="3" t="s">
        <v>192</v>
      </c>
      <c r="I73" s="3" t="s">
        <v>57</v>
      </c>
      <c r="J73" s="3" t="s">
        <v>83</v>
      </c>
      <c r="K73" s="3" t="s">
        <v>63</v>
      </c>
      <c r="L73" s="3" t="s">
        <v>404</v>
      </c>
      <c r="M73" s="6" t="str">
        <f ca="1">HYPERLINK("#"&amp;CELL("direccion",Tabla_472796!A199),"66")</f>
        <v>66</v>
      </c>
      <c r="N73" s="6" t="s">
        <v>558</v>
      </c>
      <c r="O73" s="6" t="s">
        <v>559</v>
      </c>
      <c r="P73" s="3" t="s">
        <v>69</v>
      </c>
      <c r="Q73" s="6" t="s">
        <v>971</v>
      </c>
      <c r="R73" s="3" t="s">
        <v>81</v>
      </c>
      <c r="S73" s="4">
        <v>46112</v>
      </c>
    </row>
    <row r="74" spans="1:20" x14ac:dyDescent="0.25">
      <c r="A74" s="3">
        <v>2026</v>
      </c>
      <c r="B74" s="4">
        <v>46023</v>
      </c>
      <c r="C74" s="4">
        <v>46112</v>
      </c>
      <c r="D74" s="3" t="s">
        <v>84</v>
      </c>
      <c r="E74" s="3" t="s">
        <v>154</v>
      </c>
      <c r="F74" s="3" t="s">
        <v>340</v>
      </c>
      <c r="G74" s="3" t="s">
        <v>197</v>
      </c>
      <c r="H74" s="3" t="s">
        <v>288</v>
      </c>
      <c r="I74" s="3" t="s">
        <v>57</v>
      </c>
      <c r="J74" s="3" t="s">
        <v>83</v>
      </c>
      <c r="K74" s="3" t="s">
        <v>63</v>
      </c>
      <c r="L74" s="3" t="s">
        <v>404</v>
      </c>
      <c r="M74" s="6" t="str">
        <f ca="1">HYPERLINK("#"&amp;CELL("direccion",Tabla_472796!A202),"67")</f>
        <v>67</v>
      </c>
      <c r="N74" s="6" t="s">
        <v>560</v>
      </c>
      <c r="O74" s="6" t="s">
        <v>561</v>
      </c>
      <c r="P74" s="3" t="s">
        <v>69</v>
      </c>
      <c r="Q74" s="6" t="s">
        <v>971</v>
      </c>
      <c r="R74" s="3" t="s">
        <v>81</v>
      </c>
      <c r="S74" s="4">
        <v>46112</v>
      </c>
    </row>
    <row r="75" spans="1:20" x14ac:dyDescent="0.25">
      <c r="A75" s="3">
        <v>2026</v>
      </c>
      <c r="B75" s="4">
        <v>46023</v>
      </c>
      <c r="C75" s="4">
        <v>46112</v>
      </c>
      <c r="D75" s="3" t="s">
        <v>95</v>
      </c>
      <c r="E75" s="3" t="s">
        <v>155</v>
      </c>
      <c r="F75" s="3" t="s">
        <v>341</v>
      </c>
      <c r="G75" s="3" t="s">
        <v>342</v>
      </c>
      <c r="H75" s="3" t="s">
        <v>343</v>
      </c>
      <c r="I75" s="3" t="s">
        <v>56</v>
      </c>
      <c r="J75" s="3" t="s">
        <v>83</v>
      </c>
      <c r="K75" s="3" t="s">
        <v>63</v>
      </c>
      <c r="L75" s="3" t="s">
        <v>407</v>
      </c>
      <c r="M75" s="6" t="str">
        <f ca="1">HYPERLINK("#"&amp;CELL("direccion",Tabla_472796!A205),"68")</f>
        <v>68</v>
      </c>
      <c r="N75" s="6" t="s">
        <v>562</v>
      </c>
      <c r="O75" s="6" t="s">
        <v>563</v>
      </c>
      <c r="P75" s="3" t="s">
        <v>69</v>
      </c>
      <c r="Q75" s="6" t="s">
        <v>971</v>
      </c>
      <c r="R75" s="3" t="s">
        <v>81</v>
      </c>
      <c r="S75" s="4">
        <v>46112</v>
      </c>
    </row>
    <row r="76" spans="1:20" x14ac:dyDescent="0.25">
      <c r="A76" s="3">
        <v>2026</v>
      </c>
      <c r="B76" s="4">
        <v>46023</v>
      </c>
      <c r="C76" s="4">
        <v>46112</v>
      </c>
      <c r="D76" s="3" t="s">
        <v>95</v>
      </c>
      <c r="E76" s="3" t="s">
        <v>156</v>
      </c>
      <c r="F76" s="3" t="s">
        <v>344</v>
      </c>
      <c r="G76" s="3" t="s">
        <v>263</v>
      </c>
      <c r="H76" s="3" t="s">
        <v>345</v>
      </c>
      <c r="I76" s="3" t="s">
        <v>56</v>
      </c>
      <c r="J76" s="3" t="s">
        <v>83</v>
      </c>
      <c r="K76" s="3" t="s">
        <v>58</v>
      </c>
      <c r="L76" s="3" t="s">
        <v>393</v>
      </c>
      <c r="M76" s="6" t="str">
        <f ca="1">HYPERLINK("#"&amp;CELL("direccion",Tabla_472796!A208),"69")</f>
        <v>69</v>
      </c>
      <c r="N76" s="6" t="s">
        <v>968</v>
      </c>
      <c r="O76" s="6" t="s">
        <v>564</v>
      </c>
      <c r="P76" s="3" t="s">
        <v>69</v>
      </c>
      <c r="Q76" s="6" t="s">
        <v>971</v>
      </c>
      <c r="R76" s="3" t="s">
        <v>81</v>
      </c>
      <c r="S76" s="4">
        <v>46112</v>
      </c>
      <c r="T76" s="5" t="s">
        <v>969</v>
      </c>
    </row>
    <row r="77" spans="1:20" x14ac:dyDescent="0.25">
      <c r="A77" s="3">
        <v>2026</v>
      </c>
      <c r="B77" s="4">
        <v>46023</v>
      </c>
      <c r="C77" s="4">
        <v>46112</v>
      </c>
      <c r="D77" s="3" t="s">
        <v>90</v>
      </c>
      <c r="E77" s="3" t="s">
        <v>157</v>
      </c>
      <c r="F77" s="3" t="s">
        <v>346</v>
      </c>
      <c r="G77" s="3" t="s">
        <v>242</v>
      </c>
      <c r="H77" s="3" t="s">
        <v>294</v>
      </c>
      <c r="I77" s="3" t="s">
        <v>56</v>
      </c>
      <c r="J77" s="3" t="s">
        <v>83</v>
      </c>
      <c r="K77" s="3" t="s">
        <v>63</v>
      </c>
      <c r="L77" s="3" t="s">
        <v>404</v>
      </c>
      <c r="M77" s="6" t="str">
        <f ca="1">HYPERLINK("#"&amp;CELL("direccion",Tabla_472796!A211),"70")</f>
        <v>70</v>
      </c>
      <c r="N77" s="6" t="s">
        <v>565</v>
      </c>
      <c r="O77" s="6" t="s">
        <v>566</v>
      </c>
      <c r="P77" s="3" t="s">
        <v>69</v>
      </c>
      <c r="Q77" s="6" t="s">
        <v>971</v>
      </c>
      <c r="R77" s="3" t="s">
        <v>81</v>
      </c>
      <c r="S77" s="4">
        <v>46112</v>
      </c>
    </row>
    <row r="78" spans="1:20" x14ac:dyDescent="0.25">
      <c r="A78" s="3">
        <v>2026</v>
      </c>
      <c r="B78" s="4">
        <v>46023</v>
      </c>
      <c r="C78" s="4">
        <v>46112</v>
      </c>
      <c r="D78" s="3" t="s">
        <v>92</v>
      </c>
      <c r="E78" s="3" t="s">
        <v>158</v>
      </c>
      <c r="F78" s="3" t="s">
        <v>347</v>
      </c>
      <c r="G78" s="3" t="s">
        <v>348</v>
      </c>
      <c r="H78" s="3" t="s">
        <v>191</v>
      </c>
      <c r="I78" s="3" t="s">
        <v>57</v>
      </c>
      <c r="J78" s="3" t="s">
        <v>83</v>
      </c>
      <c r="K78" s="3" t="s">
        <v>58</v>
      </c>
      <c r="L78" s="3" t="s">
        <v>393</v>
      </c>
      <c r="M78" s="6" t="str">
        <f ca="1">HYPERLINK("#"&amp;CELL("direccion",Tabla_472796!A214),"71")</f>
        <v>71</v>
      </c>
      <c r="N78" s="6" t="s">
        <v>968</v>
      </c>
      <c r="O78" s="6" t="s">
        <v>970</v>
      </c>
      <c r="P78" s="3" t="s">
        <v>69</v>
      </c>
      <c r="Q78" s="6" t="s">
        <v>971</v>
      </c>
      <c r="R78" s="3" t="s">
        <v>81</v>
      </c>
      <c r="S78" s="4">
        <v>46112</v>
      </c>
      <c r="T78" s="5" t="s">
        <v>969</v>
      </c>
    </row>
    <row r="79" spans="1:20" x14ac:dyDescent="0.25">
      <c r="A79" s="3">
        <v>2026</v>
      </c>
      <c r="B79" s="4">
        <v>46023</v>
      </c>
      <c r="C79" s="4">
        <v>46112</v>
      </c>
      <c r="D79" s="3" t="s">
        <v>159</v>
      </c>
      <c r="E79" s="3" t="s">
        <v>160</v>
      </c>
      <c r="F79" s="3" t="s">
        <v>349</v>
      </c>
      <c r="G79" s="3" t="s">
        <v>350</v>
      </c>
      <c r="H79" s="3" t="s">
        <v>351</v>
      </c>
      <c r="I79" s="3" t="s">
        <v>56</v>
      </c>
      <c r="J79" s="3" t="s">
        <v>83</v>
      </c>
      <c r="K79" s="3" t="s">
        <v>63</v>
      </c>
      <c r="L79" s="3" t="s">
        <v>404</v>
      </c>
      <c r="M79" s="6" t="str">
        <f ca="1">HYPERLINK("#"&amp;CELL("direccion",Tabla_472796!A217),"72")</f>
        <v>72</v>
      </c>
      <c r="N79" s="6" t="s">
        <v>567</v>
      </c>
      <c r="O79" s="6" t="s">
        <v>970</v>
      </c>
      <c r="P79" s="3" t="s">
        <v>69</v>
      </c>
      <c r="Q79" s="6" t="s">
        <v>971</v>
      </c>
      <c r="R79" s="3" t="s">
        <v>81</v>
      </c>
      <c r="S79" s="4">
        <v>46112</v>
      </c>
    </row>
    <row r="80" spans="1:20" x14ac:dyDescent="0.25">
      <c r="A80" s="3">
        <v>2026</v>
      </c>
      <c r="B80" s="4">
        <v>46023</v>
      </c>
      <c r="C80" s="4">
        <v>46112</v>
      </c>
      <c r="D80" s="3" t="s">
        <v>95</v>
      </c>
      <c r="E80" s="3" t="s">
        <v>161</v>
      </c>
      <c r="F80" s="3" t="s">
        <v>352</v>
      </c>
      <c r="G80" s="3" t="s">
        <v>237</v>
      </c>
      <c r="H80" s="3" t="s">
        <v>353</v>
      </c>
      <c r="I80" s="3" t="s">
        <v>56</v>
      </c>
      <c r="J80" s="3" t="s">
        <v>83</v>
      </c>
      <c r="K80" s="3" t="s">
        <v>63</v>
      </c>
      <c r="L80" s="3" t="s">
        <v>404</v>
      </c>
      <c r="M80" s="6" t="str">
        <f ca="1">HYPERLINK("#"&amp;CELL("direccion",Tabla_472796!A220),"73")</f>
        <v>73</v>
      </c>
      <c r="N80" s="6" t="s">
        <v>568</v>
      </c>
      <c r="O80" s="6" t="s">
        <v>970</v>
      </c>
      <c r="P80" s="3" t="s">
        <v>69</v>
      </c>
      <c r="Q80" s="6" t="s">
        <v>971</v>
      </c>
      <c r="R80" s="3" t="s">
        <v>81</v>
      </c>
      <c r="S80" s="4">
        <v>46112</v>
      </c>
    </row>
    <row r="81" spans="1:19" x14ac:dyDescent="0.25">
      <c r="A81" s="3">
        <v>2026</v>
      </c>
      <c r="B81" s="4">
        <v>46023</v>
      </c>
      <c r="C81" s="4">
        <v>46112</v>
      </c>
      <c r="D81" s="3" t="s">
        <v>95</v>
      </c>
      <c r="E81" s="3" t="s">
        <v>162</v>
      </c>
      <c r="F81" s="3" t="s">
        <v>354</v>
      </c>
      <c r="G81" s="3" t="s">
        <v>218</v>
      </c>
      <c r="H81" s="3" t="s">
        <v>232</v>
      </c>
      <c r="I81" s="3" t="s">
        <v>56</v>
      </c>
      <c r="J81" s="3" t="s">
        <v>83</v>
      </c>
      <c r="K81" s="3" t="s">
        <v>63</v>
      </c>
      <c r="L81" s="3" t="s">
        <v>404</v>
      </c>
      <c r="M81" s="6" t="str">
        <f ca="1">HYPERLINK("#"&amp;CELL("direccion",Tabla_472796!A223),"74")</f>
        <v>74</v>
      </c>
      <c r="N81" s="6" t="s">
        <v>569</v>
      </c>
      <c r="O81" s="6" t="s">
        <v>970</v>
      </c>
      <c r="P81" s="3" t="s">
        <v>69</v>
      </c>
      <c r="Q81" s="6" t="s">
        <v>971</v>
      </c>
      <c r="R81" s="3" t="s">
        <v>81</v>
      </c>
      <c r="S81" s="4">
        <v>46112</v>
      </c>
    </row>
    <row r="82" spans="1:19" x14ac:dyDescent="0.25">
      <c r="A82" s="3">
        <v>2026</v>
      </c>
      <c r="B82" s="4">
        <v>46023</v>
      </c>
      <c r="C82" s="4">
        <v>46112</v>
      </c>
      <c r="D82" s="3" t="s">
        <v>86</v>
      </c>
      <c r="E82" s="3" t="s">
        <v>163</v>
      </c>
      <c r="F82" s="3" t="s">
        <v>355</v>
      </c>
      <c r="G82" s="3" t="s">
        <v>356</v>
      </c>
      <c r="H82" s="3" t="s">
        <v>357</v>
      </c>
      <c r="I82" s="3" t="s">
        <v>57</v>
      </c>
      <c r="J82" s="3" t="s">
        <v>83</v>
      </c>
      <c r="K82" s="3" t="s">
        <v>63</v>
      </c>
      <c r="L82" s="3" t="s">
        <v>423</v>
      </c>
      <c r="M82" s="6" t="str">
        <f ca="1">HYPERLINK("#"&amp;CELL("direccion",Tabla_472796!A226),"75")</f>
        <v>75</v>
      </c>
      <c r="N82" s="6" t="s">
        <v>570</v>
      </c>
      <c r="O82" s="6" t="s">
        <v>970</v>
      </c>
      <c r="P82" s="3" t="s">
        <v>69</v>
      </c>
      <c r="Q82" s="6" t="s">
        <v>971</v>
      </c>
      <c r="R82" s="3" t="s">
        <v>81</v>
      </c>
      <c r="S82" s="4">
        <v>46112</v>
      </c>
    </row>
    <row r="83" spans="1:19" x14ac:dyDescent="0.25">
      <c r="A83" s="3">
        <v>2026</v>
      </c>
      <c r="B83" s="4">
        <v>46023</v>
      </c>
      <c r="C83" s="4">
        <v>46112</v>
      </c>
      <c r="D83" s="3" t="s">
        <v>159</v>
      </c>
      <c r="E83" s="3" t="s">
        <v>164</v>
      </c>
      <c r="F83" s="3" t="s">
        <v>358</v>
      </c>
      <c r="G83" s="3" t="s">
        <v>359</v>
      </c>
      <c r="H83" s="3" t="s">
        <v>306</v>
      </c>
      <c r="I83" s="3" t="s">
        <v>56</v>
      </c>
      <c r="J83" s="3" t="s">
        <v>83</v>
      </c>
      <c r="K83" s="3" t="s">
        <v>63</v>
      </c>
      <c r="L83" s="3" t="s">
        <v>423</v>
      </c>
      <c r="M83" s="6" t="str">
        <f ca="1">HYPERLINK("#"&amp;CELL("direccion",Tabla_472796!A229),"76")</f>
        <v>76</v>
      </c>
      <c r="N83" s="6" t="s">
        <v>571</v>
      </c>
      <c r="O83" s="6" t="s">
        <v>970</v>
      </c>
      <c r="P83" s="3" t="s">
        <v>69</v>
      </c>
      <c r="Q83" s="6" t="s">
        <v>971</v>
      </c>
      <c r="R83" s="3" t="s">
        <v>81</v>
      </c>
      <c r="S83" s="4">
        <v>46112</v>
      </c>
    </row>
    <row r="84" spans="1:19" x14ac:dyDescent="0.25">
      <c r="A84" s="3">
        <v>2026</v>
      </c>
      <c r="B84" s="4">
        <v>46023</v>
      </c>
      <c r="C84" s="4">
        <v>46112</v>
      </c>
      <c r="D84" s="3" t="s">
        <v>95</v>
      </c>
      <c r="E84" s="3" t="s">
        <v>165</v>
      </c>
      <c r="F84" s="3" t="s">
        <v>360</v>
      </c>
      <c r="G84" s="3" t="s">
        <v>361</v>
      </c>
      <c r="H84" s="3" t="s">
        <v>233</v>
      </c>
      <c r="I84" s="3" t="s">
        <v>57</v>
      </c>
      <c r="J84" s="3" t="s">
        <v>83</v>
      </c>
      <c r="K84" s="3" t="s">
        <v>63</v>
      </c>
      <c r="L84" s="3" t="s">
        <v>424</v>
      </c>
      <c r="M84" s="6" t="str">
        <f ca="1">HYPERLINK("#"&amp;CELL("direccion",Tabla_472796!A232),"77")</f>
        <v>77</v>
      </c>
      <c r="N84" s="6" t="s">
        <v>572</v>
      </c>
      <c r="O84" s="6" t="s">
        <v>970</v>
      </c>
      <c r="P84" s="3" t="s">
        <v>69</v>
      </c>
      <c r="Q84" s="6" t="s">
        <v>971</v>
      </c>
      <c r="R84" s="3" t="s">
        <v>81</v>
      </c>
      <c r="S84" s="4">
        <v>46112</v>
      </c>
    </row>
    <row r="85" spans="1:19" x14ac:dyDescent="0.25">
      <c r="A85" s="3">
        <v>2026</v>
      </c>
      <c r="B85" s="4">
        <v>46023</v>
      </c>
      <c r="C85" s="4">
        <v>46112</v>
      </c>
      <c r="D85" s="3" t="s">
        <v>95</v>
      </c>
      <c r="E85" s="3" t="s">
        <v>166</v>
      </c>
      <c r="F85" s="3" t="s">
        <v>362</v>
      </c>
      <c r="G85" s="3" t="s">
        <v>363</v>
      </c>
      <c r="H85" s="3" t="s">
        <v>364</v>
      </c>
      <c r="I85" s="3" t="s">
        <v>57</v>
      </c>
      <c r="J85" s="3" t="s">
        <v>83</v>
      </c>
      <c r="K85" s="3" t="s">
        <v>63</v>
      </c>
      <c r="L85" s="3" t="s">
        <v>425</v>
      </c>
      <c r="M85" s="6" t="str">
        <f ca="1">HYPERLINK("#"&amp;CELL("direccion",Tabla_472796!A235),"78")</f>
        <v>78</v>
      </c>
      <c r="N85" s="6" t="s">
        <v>573</v>
      </c>
      <c r="O85" s="6" t="s">
        <v>970</v>
      </c>
      <c r="P85" s="3" t="s">
        <v>69</v>
      </c>
      <c r="Q85" s="6" t="s">
        <v>971</v>
      </c>
      <c r="R85" s="3" t="s">
        <v>81</v>
      </c>
      <c r="S85" s="4">
        <v>46112</v>
      </c>
    </row>
    <row r="86" spans="1:19" x14ac:dyDescent="0.25">
      <c r="A86" s="3">
        <v>2026</v>
      </c>
      <c r="B86" s="4">
        <v>46023</v>
      </c>
      <c r="C86" s="4">
        <v>46112</v>
      </c>
      <c r="D86" s="3" t="s">
        <v>95</v>
      </c>
      <c r="E86" s="3" t="s">
        <v>167</v>
      </c>
      <c r="F86" s="3" t="s">
        <v>365</v>
      </c>
      <c r="G86" s="3" t="s">
        <v>366</v>
      </c>
      <c r="H86" s="3" t="s">
        <v>194</v>
      </c>
      <c r="I86" s="3" t="s">
        <v>57</v>
      </c>
      <c r="J86" s="3" t="s">
        <v>83</v>
      </c>
      <c r="K86" s="3" t="s">
        <v>64</v>
      </c>
      <c r="L86" s="3" t="s">
        <v>426</v>
      </c>
      <c r="M86" s="6" t="str">
        <f ca="1">HYPERLINK("#"&amp;CELL("direccion",Tabla_472796!A238),"79")</f>
        <v>79</v>
      </c>
      <c r="N86" s="6" t="s">
        <v>574</v>
      </c>
      <c r="O86" s="6" t="s">
        <v>970</v>
      </c>
      <c r="P86" s="3" t="s">
        <v>69</v>
      </c>
      <c r="Q86" s="6" t="s">
        <v>971</v>
      </c>
      <c r="R86" s="3" t="s">
        <v>81</v>
      </c>
      <c r="S86" s="4">
        <v>46112</v>
      </c>
    </row>
    <row r="87" spans="1:19" x14ac:dyDescent="0.25">
      <c r="A87" s="3">
        <v>2026</v>
      </c>
      <c r="B87" s="4">
        <v>46023</v>
      </c>
      <c r="C87" s="4">
        <v>46112</v>
      </c>
      <c r="D87" s="3" t="s">
        <v>95</v>
      </c>
      <c r="E87" s="3" t="s">
        <v>168</v>
      </c>
      <c r="F87" s="3" t="s">
        <v>367</v>
      </c>
      <c r="G87" s="3" t="s">
        <v>368</v>
      </c>
      <c r="H87" s="3" t="s">
        <v>369</v>
      </c>
      <c r="I87" s="3" t="s">
        <v>56</v>
      </c>
      <c r="J87" s="3" t="s">
        <v>83</v>
      </c>
      <c r="K87" s="3" t="s">
        <v>64</v>
      </c>
      <c r="L87" s="3" t="s">
        <v>427</v>
      </c>
      <c r="M87" s="6" t="str">
        <f ca="1">HYPERLINK("#"&amp;CELL("direccion",Tabla_472796!A241),"80")</f>
        <v>80</v>
      </c>
      <c r="N87" s="6" t="s">
        <v>575</v>
      </c>
      <c r="O87" s="6" t="s">
        <v>970</v>
      </c>
      <c r="P87" s="3" t="s">
        <v>69</v>
      </c>
      <c r="Q87" s="6" t="s">
        <v>971</v>
      </c>
      <c r="R87" s="3" t="s">
        <v>81</v>
      </c>
      <c r="S87" s="4">
        <v>46112</v>
      </c>
    </row>
    <row r="88" spans="1:19" x14ac:dyDescent="0.25">
      <c r="A88" s="3">
        <v>2026</v>
      </c>
      <c r="B88" s="4">
        <v>46023</v>
      </c>
      <c r="C88" s="4">
        <v>46112</v>
      </c>
      <c r="D88" s="3" t="s">
        <v>92</v>
      </c>
      <c r="E88" s="3" t="s">
        <v>169</v>
      </c>
      <c r="F88" s="3" t="s">
        <v>370</v>
      </c>
      <c r="G88" s="3" t="s">
        <v>237</v>
      </c>
      <c r="H88" s="3" t="s">
        <v>244</v>
      </c>
      <c r="I88" s="3" t="s">
        <v>57</v>
      </c>
      <c r="J88" s="3" t="s">
        <v>83</v>
      </c>
      <c r="K88" s="3" t="s">
        <v>63</v>
      </c>
      <c r="L88" s="3" t="s">
        <v>428</v>
      </c>
      <c r="M88" s="6" t="str">
        <f ca="1">HYPERLINK("#"&amp;CELL("direccion",Tabla_472796!A244),"81")</f>
        <v>81</v>
      </c>
      <c r="N88" s="6" t="s">
        <v>576</v>
      </c>
      <c r="O88" s="6" t="s">
        <v>970</v>
      </c>
      <c r="P88" s="3" t="s">
        <v>69</v>
      </c>
      <c r="Q88" s="6" t="s">
        <v>971</v>
      </c>
      <c r="R88" s="3" t="s">
        <v>81</v>
      </c>
      <c r="S88" s="4">
        <v>46112</v>
      </c>
    </row>
    <row r="89" spans="1:19" x14ac:dyDescent="0.25">
      <c r="A89" s="3">
        <v>2026</v>
      </c>
      <c r="B89" s="4">
        <v>46023</v>
      </c>
      <c r="C89" s="4">
        <v>46112</v>
      </c>
      <c r="D89" s="3" t="s">
        <v>86</v>
      </c>
      <c r="E89" s="3" t="s">
        <v>170</v>
      </c>
      <c r="F89" s="3" t="s">
        <v>284</v>
      </c>
      <c r="G89" s="3" t="s">
        <v>361</v>
      </c>
      <c r="H89" s="3" t="s">
        <v>233</v>
      </c>
      <c r="I89" s="3" t="s">
        <v>57</v>
      </c>
      <c r="J89" s="3" t="s">
        <v>83</v>
      </c>
      <c r="K89" s="3" t="s">
        <v>63</v>
      </c>
      <c r="L89" s="3" t="s">
        <v>404</v>
      </c>
      <c r="M89" s="6" t="str">
        <f ca="1">HYPERLINK("#"&amp;CELL("direccion",Tabla_472796!A247),"82")</f>
        <v>82</v>
      </c>
      <c r="N89" s="6" t="s">
        <v>577</v>
      </c>
      <c r="O89" s="6" t="s">
        <v>970</v>
      </c>
      <c r="P89" s="3" t="s">
        <v>69</v>
      </c>
      <c r="Q89" s="6" t="s">
        <v>971</v>
      </c>
      <c r="R89" s="3" t="s">
        <v>81</v>
      </c>
      <c r="S89" s="4">
        <v>46112</v>
      </c>
    </row>
    <row r="90" spans="1:19" x14ac:dyDescent="0.25">
      <c r="A90" s="3">
        <v>2026</v>
      </c>
      <c r="B90" s="4">
        <v>46023</v>
      </c>
      <c r="C90" s="4">
        <v>46112</v>
      </c>
      <c r="D90" s="3" t="s">
        <v>159</v>
      </c>
      <c r="E90" s="3" t="s">
        <v>171</v>
      </c>
      <c r="F90" s="3" t="s">
        <v>371</v>
      </c>
      <c r="G90" s="3" t="s">
        <v>237</v>
      </c>
      <c r="H90" s="3" t="s">
        <v>372</v>
      </c>
      <c r="I90" s="3" t="s">
        <v>56</v>
      </c>
      <c r="J90" s="3" t="s">
        <v>83</v>
      </c>
      <c r="K90" s="3" t="s">
        <v>63</v>
      </c>
      <c r="L90" s="3" t="s">
        <v>404</v>
      </c>
      <c r="M90" s="6" t="str">
        <f ca="1">HYPERLINK("#"&amp;CELL("direccion",Tabla_472796!A250),"83")</f>
        <v>83</v>
      </c>
      <c r="N90" s="6" t="s">
        <v>578</v>
      </c>
      <c r="O90" s="6" t="s">
        <v>970</v>
      </c>
      <c r="P90" s="3" t="s">
        <v>69</v>
      </c>
      <c r="Q90" s="6" t="s">
        <v>971</v>
      </c>
      <c r="R90" s="3" t="s">
        <v>81</v>
      </c>
      <c r="S90" s="4">
        <v>46112</v>
      </c>
    </row>
    <row r="91" spans="1:19" x14ac:dyDescent="0.25">
      <c r="A91" s="3">
        <v>2026</v>
      </c>
      <c r="B91" s="4">
        <v>46023</v>
      </c>
      <c r="C91" s="4">
        <v>46112</v>
      </c>
      <c r="D91" s="3" t="s">
        <v>95</v>
      </c>
      <c r="E91" s="3" t="s">
        <v>172</v>
      </c>
      <c r="F91" s="3" t="s">
        <v>373</v>
      </c>
      <c r="G91" s="3" t="s">
        <v>201</v>
      </c>
      <c r="H91" s="3" t="s">
        <v>374</v>
      </c>
      <c r="I91" s="3" t="s">
        <v>56</v>
      </c>
      <c r="J91" s="3" t="s">
        <v>83</v>
      </c>
      <c r="K91" s="3" t="s">
        <v>63</v>
      </c>
      <c r="L91" s="3" t="s">
        <v>429</v>
      </c>
      <c r="M91" s="6" t="str">
        <f ca="1">HYPERLINK("#"&amp;CELL("direccion",Tabla_472796!A253),"84")</f>
        <v>84</v>
      </c>
      <c r="N91" s="6" t="s">
        <v>579</v>
      </c>
      <c r="O91" s="6" t="s">
        <v>970</v>
      </c>
      <c r="P91" s="3" t="s">
        <v>69</v>
      </c>
      <c r="Q91" s="6" t="s">
        <v>971</v>
      </c>
      <c r="R91" s="3" t="s">
        <v>81</v>
      </c>
      <c r="S91" s="4">
        <v>46112</v>
      </c>
    </row>
    <row r="92" spans="1:19" x14ac:dyDescent="0.25">
      <c r="A92" s="3">
        <v>2026</v>
      </c>
      <c r="B92" s="4">
        <v>46023</v>
      </c>
      <c r="C92" s="4">
        <v>46112</v>
      </c>
      <c r="D92" s="3" t="s">
        <v>159</v>
      </c>
      <c r="E92" s="3" t="s">
        <v>173</v>
      </c>
      <c r="F92" s="3" t="s">
        <v>375</v>
      </c>
      <c r="G92" s="3" t="s">
        <v>376</v>
      </c>
      <c r="H92" s="3" t="s">
        <v>314</v>
      </c>
      <c r="I92" s="3" t="s">
        <v>56</v>
      </c>
      <c r="J92" s="3" t="s">
        <v>83</v>
      </c>
      <c r="K92" s="3" t="s">
        <v>63</v>
      </c>
      <c r="L92" s="3" t="s">
        <v>400</v>
      </c>
      <c r="M92" s="6" t="str">
        <f ca="1">HYPERLINK("#"&amp;CELL("direccion",Tabla_472796!A256),"85")</f>
        <v>85</v>
      </c>
      <c r="N92" s="6" t="s">
        <v>580</v>
      </c>
      <c r="O92" s="6" t="s">
        <v>970</v>
      </c>
      <c r="P92" s="3" t="s">
        <v>69</v>
      </c>
      <c r="Q92" s="6" t="s">
        <v>971</v>
      </c>
      <c r="R92" s="3" t="s">
        <v>81</v>
      </c>
      <c r="S92" s="4">
        <v>46112</v>
      </c>
    </row>
    <row r="93" spans="1:19" x14ac:dyDescent="0.25">
      <c r="A93" s="3">
        <v>2026</v>
      </c>
      <c r="B93" s="4">
        <v>46023</v>
      </c>
      <c r="C93" s="4">
        <v>46112</v>
      </c>
      <c r="D93" s="3" t="s">
        <v>95</v>
      </c>
      <c r="E93" s="3" t="s">
        <v>174</v>
      </c>
      <c r="F93" s="3" t="s">
        <v>377</v>
      </c>
      <c r="G93" s="3" t="s">
        <v>233</v>
      </c>
      <c r="H93" s="3" t="s">
        <v>337</v>
      </c>
      <c r="I93" s="3" t="s">
        <v>56</v>
      </c>
      <c r="J93" s="3" t="s">
        <v>83</v>
      </c>
      <c r="K93" s="3" t="s">
        <v>63</v>
      </c>
      <c r="L93" s="3" t="s">
        <v>404</v>
      </c>
      <c r="M93" s="6" t="str">
        <f ca="1">HYPERLINK("#"&amp;CELL("direccion",Tabla_472796!A259),"86")</f>
        <v>86</v>
      </c>
      <c r="N93" s="6" t="s">
        <v>581</v>
      </c>
      <c r="O93" s="6" t="s">
        <v>970</v>
      </c>
      <c r="P93" s="3" t="s">
        <v>69</v>
      </c>
      <c r="Q93" s="6" t="s">
        <v>971</v>
      </c>
      <c r="R93" s="3" t="s">
        <v>81</v>
      </c>
      <c r="S93" s="4">
        <v>46112</v>
      </c>
    </row>
    <row r="94" spans="1:19" x14ac:dyDescent="0.25">
      <c r="A94" s="3">
        <v>2026</v>
      </c>
      <c r="B94" s="4">
        <v>46023</v>
      </c>
      <c r="C94" s="4">
        <v>46112</v>
      </c>
      <c r="D94" s="3" t="s">
        <v>95</v>
      </c>
      <c r="E94" s="3" t="s">
        <v>175</v>
      </c>
      <c r="F94" s="3" t="s">
        <v>378</v>
      </c>
      <c r="G94" s="3" t="s">
        <v>237</v>
      </c>
      <c r="H94" s="3" t="s">
        <v>201</v>
      </c>
      <c r="I94" s="3" t="s">
        <v>57</v>
      </c>
      <c r="J94" s="3" t="s">
        <v>83</v>
      </c>
      <c r="K94" s="3" t="s">
        <v>63</v>
      </c>
      <c r="L94" s="3" t="s">
        <v>400</v>
      </c>
      <c r="M94" s="6" t="str">
        <f ca="1">HYPERLINK("#"&amp;CELL("direccion",Tabla_472796!A262),"87")</f>
        <v>87</v>
      </c>
      <c r="N94" s="6" t="s">
        <v>582</v>
      </c>
      <c r="O94" s="6" t="s">
        <v>970</v>
      </c>
      <c r="P94" s="3" t="s">
        <v>69</v>
      </c>
      <c r="Q94" s="6" t="s">
        <v>971</v>
      </c>
      <c r="R94" s="3" t="s">
        <v>81</v>
      </c>
      <c r="S94" s="4">
        <v>46112</v>
      </c>
    </row>
    <row r="95" spans="1:19" x14ac:dyDescent="0.25">
      <c r="A95" s="3">
        <v>2026</v>
      </c>
      <c r="B95" s="4">
        <v>46023</v>
      </c>
      <c r="C95" s="4">
        <v>46112</v>
      </c>
      <c r="D95" s="3" t="s">
        <v>95</v>
      </c>
      <c r="E95" s="3" t="s">
        <v>176</v>
      </c>
      <c r="F95" s="3" t="s">
        <v>379</v>
      </c>
      <c r="G95" s="3" t="s">
        <v>380</v>
      </c>
      <c r="H95" s="3" t="s">
        <v>294</v>
      </c>
      <c r="I95" s="3" t="s">
        <v>57</v>
      </c>
      <c r="J95" s="3" t="s">
        <v>83</v>
      </c>
      <c r="K95" s="3" t="s">
        <v>63</v>
      </c>
      <c r="L95" s="3" t="s">
        <v>403</v>
      </c>
      <c r="M95" s="6" t="str">
        <f ca="1">HYPERLINK("#"&amp;CELL("direccion",Tabla_472796!A265),"88")</f>
        <v>88</v>
      </c>
      <c r="N95" s="6" t="s">
        <v>583</v>
      </c>
      <c r="O95" s="6" t="s">
        <v>970</v>
      </c>
      <c r="P95" s="3" t="s">
        <v>69</v>
      </c>
      <c r="Q95" s="6" t="s">
        <v>971</v>
      </c>
      <c r="R95" s="3" t="s">
        <v>81</v>
      </c>
      <c r="S95" s="4">
        <v>46112</v>
      </c>
    </row>
    <row r="96" spans="1:19" x14ac:dyDescent="0.25">
      <c r="A96" s="3">
        <v>2026</v>
      </c>
      <c r="B96" s="4">
        <v>46023</v>
      </c>
      <c r="C96" s="4">
        <v>46112</v>
      </c>
      <c r="D96" s="3" t="s">
        <v>177</v>
      </c>
      <c r="E96" s="3" t="s">
        <v>178</v>
      </c>
      <c r="F96" s="3" t="s">
        <v>381</v>
      </c>
      <c r="G96" s="3" t="s">
        <v>382</v>
      </c>
      <c r="H96" s="3" t="s">
        <v>232</v>
      </c>
      <c r="I96" s="3" t="s">
        <v>57</v>
      </c>
      <c r="J96" s="3" t="s">
        <v>83</v>
      </c>
      <c r="K96" s="3" t="s">
        <v>64</v>
      </c>
      <c r="L96" s="3" t="s">
        <v>430</v>
      </c>
      <c r="M96" s="6" t="str">
        <f ca="1">HYPERLINK("#"&amp;CELL("direccion",Tabla_472796!A268),"89")</f>
        <v>89</v>
      </c>
      <c r="N96" s="6" t="s">
        <v>584</v>
      </c>
      <c r="O96" s="6" t="s">
        <v>970</v>
      </c>
      <c r="P96" s="3" t="s">
        <v>69</v>
      </c>
      <c r="Q96" s="6" t="s">
        <v>971</v>
      </c>
      <c r="R96" s="3" t="s">
        <v>81</v>
      </c>
      <c r="S96" s="4">
        <v>46112</v>
      </c>
    </row>
    <row r="97" spans="1:19" x14ac:dyDescent="0.25">
      <c r="A97" s="3">
        <v>2026</v>
      </c>
      <c r="B97" s="4">
        <v>46023</v>
      </c>
      <c r="C97" s="4">
        <v>46112</v>
      </c>
      <c r="D97" s="3" t="s">
        <v>86</v>
      </c>
      <c r="E97" s="3" t="s">
        <v>179</v>
      </c>
      <c r="F97" s="3" t="s">
        <v>383</v>
      </c>
      <c r="G97" s="3" t="s">
        <v>339</v>
      </c>
      <c r="H97" s="3" t="s">
        <v>263</v>
      </c>
      <c r="I97" s="3" t="s">
        <v>56</v>
      </c>
      <c r="J97" s="3" t="s">
        <v>83</v>
      </c>
      <c r="K97" s="3" t="s">
        <v>63</v>
      </c>
      <c r="L97" s="3" t="s">
        <v>431</v>
      </c>
      <c r="M97" s="6" t="str">
        <f ca="1">HYPERLINK("#"&amp;CELL("direccion",Tabla_472796!A271),"90")</f>
        <v>90</v>
      </c>
      <c r="N97" s="6" t="s">
        <v>585</v>
      </c>
      <c r="O97" s="6" t="s">
        <v>970</v>
      </c>
      <c r="P97" s="3" t="s">
        <v>69</v>
      </c>
      <c r="Q97" s="6" t="s">
        <v>971</v>
      </c>
      <c r="R97" s="3" t="s">
        <v>81</v>
      </c>
      <c r="S97" s="4">
        <v>46112</v>
      </c>
    </row>
    <row r="98" spans="1:19" x14ac:dyDescent="0.25">
      <c r="A98" s="3">
        <v>2026</v>
      </c>
      <c r="B98" s="4">
        <v>46023</v>
      </c>
      <c r="C98" s="4">
        <v>46112</v>
      </c>
      <c r="D98" s="3" t="s">
        <v>159</v>
      </c>
      <c r="E98" s="3" t="s">
        <v>180</v>
      </c>
      <c r="F98" s="3" t="s">
        <v>384</v>
      </c>
      <c r="G98" s="3" t="s">
        <v>385</v>
      </c>
      <c r="H98" s="3" t="s">
        <v>386</v>
      </c>
      <c r="I98" s="3" t="s">
        <v>56</v>
      </c>
      <c r="J98" s="3" t="s">
        <v>83</v>
      </c>
      <c r="K98" s="3" t="s">
        <v>62</v>
      </c>
      <c r="L98" s="3" t="s">
        <v>403</v>
      </c>
      <c r="M98" s="6" t="str">
        <f ca="1">HYPERLINK("#"&amp;CELL("direccion",Tabla_472796!A274),"91")</f>
        <v>91</v>
      </c>
      <c r="N98" s="6" t="s">
        <v>586</v>
      </c>
      <c r="O98" s="6" t="s">
        <v>970</v>
      </c>
      <c r="P98" s="3" t="s">
        <v>69</v>
      </c>
      <c r="Q98" s="6" t="s">
        <v>971</v>
      </c>
      <c r="R98" s="3" t="s">
        <v>81</v>
      </c>
      <c r="S98" s="4">
        <v>46112</v>
      </c>
    </row>
    <row r="99" spans="1:19" x14ac:dyDescent="0.25">
      <c r="A99" s="3">
        <v>2026</v>
      </c>
      <c r="B99" s="4">
        <v>46023</v>
      </c>
      <c r="C99" s="4">
        <v>46112</v>
      </c>
      <c r="D99" s="3" t="s">
        <v>95</v>
      </c>
      <c r="E99" s="3" t="s">
        <v>181</v>
      </c>
      <c r="F99" s="3" t="s">
        <v>387</v>
      </c>
      <c r="G99" s="3" t="s">
        <v>388</v>
      </c>
      <c r="H99" s="3" t="s">
        <v>388</v>
      </c>
      <c r="I99" s="3" t="s">
        <v>57</v>
      </c>
      <c r="J99" s="3" t="s">
        <v>83</v>
      </c>
      <c r="K99" s="3" t="s">
        <v>63</v>
      </c>
      <c r="L99" s="3" t="s">
        <v>394</v>
      </c>
      <c r="M99" s="6" t="str">
        <f ca="1">HYPERLINK("#"&amp;CELL("direccion",Tabla_472796!A277),"92")</f>
        <v>92</v>
      </c>
      <c r="N99" s="6" t="s">
        <v>587</v>
      </c>
      <c r="O99" s="6" t="s">
        <v>970</v>
      </c>
      <c r="P99" s="3" t="s">
        <v>69</v>
      </c>
      <c r="Q99" s="6" t="s">
        <v>971</v>
      </c>
      <c r="R99" s="3" t="s">
        <v>81</v>
      </c>
      <c r="S99" s="4">
        <v>46112</v>
      </c>
    </row>
    <row r="100" spans="1:19" x14ac:dyDescent="0.25">
      <c r="A100" s="3">
        <v>2026</v>
      </c>
      <c r="B100" s="4">
        <v>46023</v>
      </c>
      <c r="C100" s="4">
        <v>46112</v>
      </c>
      <c r="D100" s="3" t="s">
        <v>95</v>
      </c>
      <c r="E100" s="3" t="s">
        <v>182</v>
      </c>
      <c r="F100" s="3" t="s">
        <v>389</v>
      </c>
      <c r="G100" s="3" t="s">
        <v>390</v>
      </c>
      <c r="H100" s="3" t="s">
        <v>201</v>
      </c>
      <c r="I100" s="3" t="s">
        <v>57</v>
      </c>
      <c r="J100" s="3" t="s">
        <v>83</v>
      </c>
      <c r="K100" s="3" t="s">
        <v>63</v>
      </c>
      <c r="L100" s="3" t="s">
        <v>394</v>
      </c>
      <c r="M100" s="6" t="str">
        <f ca="1">HYPERLINK("#"&amp;CELL("direccion",Tabla_472796!A280),"93")</f>
        <v>93</v>
      </c>
      <c r="N100" s="6" t="s">
        <v>588</v>
      </c>
      <c r="O100" s="6" t="s">
        <v>970</v>
      </c>
      <c r="P100" s="3" t="s">
        <v>69</v>
      </c>
      <c r="Q100" s="6" t="s">
        <v>971</v>
      </c>
      <c r="R100" s="3" t="s">
        <v>81</v>
      </c>
      <c r="S100" s="4">
        <v>46112</v>
      </c>
    </row>
    <row r="101" spans="1:19" x14ac:dyDescent="0.25">
      <c r="A101" s="3">
        <v>2026</v>
      </c>
      <c r="B101" s="4">
        <v>46023</v>
      </c>
      <c r="C101" s="4">
        <v>46112</v>
      </c>
      <c r="D101" s="3" t="s">
        <v>95</v>
      </c>
      <c r="E101" s="3" t="s">
        <v>183</v>
      </c>
      <c r="F101" s="3" t="s">
        <v>391</v>
      </c>
      <c r="G101" s="3" t="s">
        <v>194</v>
      </c>
      <c r="H101" s="3" t="s">
        <v>211</v>
      </c>
      <c r="I101" s="3" t="s">
        <v>56</v>
      </c>
      <c r="J101" s="3" t="s">
        <v>83</v>
      </c>
      <c r="K101" s="3" t="s">
        <v>63</v>
      </c>
      <c r="L101" s="3" t="s">
        <v>432</v>
      </c>
      <c r="M101" s="6" t="str">
        <f ca="1">HYPERLINK("#"&amp;CELL("direccion",Tabla_472796!A283),"94")</f>
        <v>94</v>
      </c>
      <c r="N101" s="6" t="s">
        <v>589</v>
      </c>
      <c r="O101" s="6" t="s">
        <v>970</v>
      </c>
      <c r="P101" s="3" t="s">
        <v>69</v>
      </c>
      <c r="Q101" s="6" t="s">
        <v>971</v>
      </c>
      <c r="R101" s="3" t="s">
        <v>81</v>
      </c>
      <c r="S101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27" r:id="rId1"/>
    <hyperlink ref="N29" r:id="rId2"/>
    <hyperlink ref="N49" r:id="rId3"/>
    <hyperlink ref="N8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8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50" r:id="rId42"/>
    <hyperlink ref="N51" r:id="rId43"/>
    <hyperlink ref="N53" r:id="rId44"/>
    <hyperlink ref="N54" r:id="rId45"/>
    <hyperlink ref="N55" r:id="rId46"/>
    <hyperlink ref="N56" r:id="rId47"/>
    <hyperlink ref="N57" r:id="rId48"/>
    <hyperlink ref="N58" r:id="rId49"/>
    <hyperlink ref="N59" r:id="rId50"/>
    <hyperlink ref="N60" r:id="rId51"/>
    <hyperlink ref="N61" r:id="rId52"/>
    <hyperlink ref="N62" r:id="rId53"/>
    <hyperlink ref="N63" r:id="rId54"/>
    <hyperlink ref="N64" r:id="rId55"/>
    <hyperlink ref="N65" r:id="rId56"/>
    <hyperlink ref="N66" r:id="rId57"/>
    <hyperlink ref="N67" r:id="rId58"/>
    <hyperlink ref="N68" r:id="rId59"/>
    <hyperlink ref="N69" r:id="rId60"/>
    <hyperlink ref="N71" r:id="rId61"/>
    <hyperlink ref="N72" r:id="rId62"/>
    <hyperlink ref="N73" r:id="rId63"/>
    <hyperlink ref="N74" r:id="rId64"/>
    <hyperlink ref="N75" r:id="rId65"/>
    <hyperlink ref="N77" r:id="rId66"/>
    <hyperlink ref="N79" r:id="rId67"/>
    <hyperlink ref="N80" r:id="rId68"/>
    <hyperlink ref="N81" r:id="rId69"/>
    <hyperlink ref="N82" r:id="rId70"/>
    <hyperlink ref="N83" r:id="rId71"/>
    <hyperlink ref="N84" r:id="rId72"/>
    <hyperlink ref="N85" r:id="rId73"/>
    <hyperlink ref="N86" r:id="rId74"/>
    <hyperlink ref="N87" r:id="rId75"/>
    <hyperlink ref="N88" r:id="rId76"/>
    <hyperlink ref="N89" r:id="rId77"/>
    <hyperlink ref="N90" r:id="rId78"/>
    <hyperlink ref="N91" r:id="rId79"/>
    <hyperlink ref="N92" r:id="rId80"/>
    <hyperlink ref="N93" r:id="rId81"/>
    <hyperlink ref="N94" r:id="rId82"/>
    <hyperlink ref="N95" r:id="rId83"/>
    <hyperlink ref="N96" r:id="rId84"/>
    <hyperlink ref="N97" r:id="rId85"/>
    <hyperlink ref="N98" r:id="rId86"/>
    <hyperlink ref="N99" r:id="rId87"/>
    <hyperlink ref="N100" r:id="rId88"/>
    <hyperlink ref="N101" r:id="rId89"/>
    <hyperlink ref="O8" r:id="rId90"/>
    <hyperlink ref="O9" r:id="rId91"/>
    <hyperlink ref="O10" r:id="rId92"/>
    <hyperlink ref="O11" r:id="rId93"/>
    <hyperlink ref="O12" r:id="rId94"/>
    <hyperlink ref="O13" r:id="rId95"/>
    <hyperlink ref="O14" r:id="rId96"/>
    <hyperlink ref="O15" r:id="rId97"/>
    <hyperlink ref="O16" r:id="rId98"/>
    <hyperlink ref="O17" r:id="rId99"/>
    <hyperlink ref="O18" r:id="rId100"/>
    <hyperlink ref="O19" r:id="rId101"/>
    <hyperlink ref="O20" r:id="rId102"/>
    <hyperlink ref="O21" r:id="rId103"/>
    <hyperlink ref="O22" r:id="rId104"/>
    <hyperlink ref="O23" r:id="rId105"/>
    <hyperlink ref="O24" r:id="rId106"/>
    <hyperlink ref="O25" r:id="rId107"/>
    <hyperlink ref="O26" r:id="rId108"/>
    <hyperlink ref="O27" r:id="rId109"/>
    <hyperlink ref="O28" r:id="rId110"/>
    <hyperlink ref="O29" r:id="rId111"/>
    <hyperlink ref="O30" r:id="rId112"/>
    <hyperlink ref="O31" r:id="rId113"/>
    <hyperlink ref="O32" r:id="rId114"/>
    <hyperlink ref="O33" r:id="rId115"/>
    <hyperlink ref="O34" r:id="rId116"/>
    <hyperlink ref="O35" r:id="rId117"/>
    <hyperlink ref="O36" r:id="rId118"/>
    <hyperlink ref="O37" r:id="rId119"/>
    <hyperlink ref="O38" r:id="rId120"/>
    <hyperlink ref="O39" r:id="rId121"/>
    <hyperlink ref="O40" r:id="rId122"/>
    <hyperlink ref="O41" r:id="rId123"/>
    <hyperlink ref="O42" r:id="rId124"/>
    <hyperlink ref="O43" r:id="rId125"/>
    <hyperlink ref="O44" r:id="rId126"/>
    <hyperlink ref="O45" r:id="rId127"/>
    <hyperlink ref="O46" r:id="rId128"/>
    <hyperlink ref="O47" r:id="rId129"/>
    <hyperlink ref="O48" r:id="rId130"/>
    <hyperlink ref="O49" r:id="rId131"/>
    <hyperlink ref="O50" r:id="rId132"/>
    <hyperlink ref="O51" r:id="rId133"/>
    <hyperlink ref="O52" r:id="rId134"/>
    <hyperlink ref="O53" r:id="rId135"/>
    <hyperlink ref="O54" r:id="rId136"/>
    <hyperlink ref="O55" r:id="rId137"/>
    <hyperlink ref="O56" r:id="rId138"/>
    <hyperlink ref="O58" r:id="rId139"/>
    <hyperlink ref="O59" r:id="rId140"/>
    <hyperlink ref="O60" r:id="rId141"/>
    <hyperlink ref="O61" r:id="rId142"/>
    <hyperlink ref="O57" r:id="rId143"/>
    <hyperlink ref="O62" r:id="rId144"/>
    <hyperlink ref="O63" r:id="rId145"/>
    <hyperlink ref="O64" r:id="rId146"/>
    <hyperlink ref="O65" r:id="rId147"/>
    <hyperlink ref="O66" r:id="rId148"/>
    <hyperlink ref="O67" r:id="rId149"/>
    <hyperlink ref="O68" r:id="rId150"/>
    <hyperlink ref="O69" r:id="rId151"/>
    <hyperlink ref="O70" r:id="rId152"/>
    <hyperlink ref="O71" r:id="rId153"/>
    <hyperlink ref="O72" r:id="rId154"/>
    <hyperlink ref="O73" r:id="rId155"/>
    <hyperlink ref="O74" r:id="rId156"/>
    <hyperlink ref="O75" r:id="rId157"/>
    <hyperlink ref="O76" r:id="rId158"/>
    <hyperlink ref="O77" r:id="rId159"/>
    <hyperlink ref="N9" r:id="rId160"/>
    <hyperlink ref="N52" r:id="rId161"/>
    <hyperlink ref="N70" r:id="rId162"/>
    <hyperlink ref="N76" r:id="rId163"/>
    <hyperlink ref="N78" r:id="rId164"/>
    <hyperlink ref="O78" r:id="rId165"/>
    <hyperlink ref="O79" r:id="rId166"/>
    <hyperlink ref="O80" r:id="rId167"/>
    <hyperlink ref="O81" r:id="rId168"/>
    <hyperlink ref="O82" r:id="rId169"/>
    <hyperlink ref="O83" r:id="rId170"/>
    <hyperlink ref="O84" r:id="rId171"/>
    <hyperlink ref="O85" r:id="rId172"/>
    <hyperlink ref="O86" r:id="rId173"/>
    <hyperlink ref="O87" r:id="rId174"/>
    <hyperlink ref="O88" r:id="rId175"/>
    <hyperlink ref="O89" r:id="rId176"/>
    <hyperlink ref="O90" r:id="rId177"/>
    <hyperlink ref="O91" r:id="rId178"/>
    <hyperlink ref="O92" r:id="rId179"/>
    <hyperlink ref="O93" r:id="rId180"/>
    <hyperlink ref="O94" r:id="rId181"/>
    <hyperlink ref="O95" r:id="rId182"/>
    <hyperlink ref="O96" r:id="rId183"/>
    <hyperlink ref="O97" r:id="rId184"/>
    <hyperlink ref="O98" r:id="rId185"/>
    <hyperlink ref="O99" r:id="rId186"/>
    <hyperlink ref="O100" r:id="rId187"/>
    <hyperlink ref="O101" r:id="rId188"/>
    <hyperlink ref="Q8" r:id="rId189"/>
    <hyperlink ref="Q9:Q101" r:id="rId190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45047</v>
      </c>
      <c r="C4" s="7">
        <v>2024</v>
      </c>
      <c r="D4" s="3" t="s">
        <v>590</v>
      </c>
      <c r="E4" s="3" t="s">
        <v>591</v>
      </c>
      <c r="F4" s="3" t="s">
        <v>592</v>
      </c>
    </row>
    <row r="5" spans="1:6" x14ac:dyDescent="0.25">
      <c r="A5" s="3">
        <v>1</v>
      </c>
      <c r="B5" s="4">
        <v>44593</v>
      </c>
      <c r="C5" s="4">
        <v>45017</v>
      </c>
      <c r="D5" s="3" t="s">
        <v>590</v>
      </c>
      <c r="E5" s="3" t="s">
        <v>593</v>
      </c>
      <c r="F5" s="3" t="s">
        <v>592</v>
      </c>
    </row>
    <row r="6" spans="1:6" x14ac:dyDescent="0.25">
      <c r="A6" s="3">
        <v>1</v>
      </c>
      <c r="B6" s="4">
        <v>44013</v>
      </c>
      <c r="C6" s="4">
        <v>44562</v>
      </c>
      <c r="D6" s="3" t="s">
        <v>594</v>
      </c>
      <c r="E6" s="3" t="s">
        <v>595</v>
      </c>
      <c r="F6" s="3" t="s">
        <v>592</v>
      </c>
    </row>
    <row r="7" spans="1:6" x14ac:dyDescent="0.25">
      <c r="A7" s="3">
        <v>2</v>
      </c>
      <c r="B7" s="9" t="s">
        <v>596</v>
      </c>
      <c r="C7" s="9" t="s">
        <v>596</v>
      </c>
      <c r="D7" s="3" t="s">
        <v>596</v>
      </c>
      <c r="E7" s="3" t="s">
        <v>596</v>
      </c>
      <c r="F7" s="3" t="s">
        <v>596</v>
      </c>
    </row>
    <row r="8" spans="1:6" x14ac:dyDescent="0.25">
      <c r="A8" s="3">
        <v>2</v>
      </c>
      <c r="B8" s="9" t="s">
        <v>596</v>
      </c>
      <c r="C8" s="9" t="s">
        <v>596</v>
      </c>
      <c r="D8" s="3" t="s">
        <v>596</v>
      </c>
      <c r="E8" s="3" t="s">
        <v>596</v>
      </c>
      <c r="F8" s="3" t="s">
        <v>596</v>
      </c>
    </row>
    <row r="9" spans="1:6" x14ac:dyDescent="0.25">
      <c r="A9" s="3">
        <v>2</v>
      </c>
      <c r="B9" s="9" t="s">
        <v>596</v>
      </c>
      <c r="C9" s="9" t="s">
        <v>596</v>
      </c>
      <c r="D9" s="3" t="s">
        <v>596</v>
      </c>
      <c r="E9" s="3" t="s">
        <v>596</v>
      </c>
      <c r="F9" s="3" t="s">
        <v>596</v>
      </c>
    </row>
    <row r="10" spans="1:6" x14ac:dyDescent="0.25">
      <c r="A10" s="3">
        <v>3</v>
      </c>
      <c r="B10" s="9">
        <v>43466</v>
      </c>
      <c r="C10" s="9">
        <v>43677</v>
      </c>
      <c r="D10" s="3" t="s">
        <v>597</v>
      </c>
      <c r="E10" s="3" t="s">
        <v>598</v>
      </c>
      <c r="F10" s="3" t="s">
        <v>599</v>
      </c>
    </row>
    <row r="11" spans="1:6" x14ac:dyDescent="0.25">
      <c r="A11" s="3">
        <v>3</v>
      </c>
      <c r="B11" s="9">
        <v>43439</v>
      </c>
      <c r="C11" s="9">
        <v>43465</v>
      </c>
      <c r="D11" s="3" t="s">
        <v>600</v>
      </c>
      <c r="E11" s="3" t="s">
        <v>601</v>
      </c>
      <c r="F11" s="3" t="s">
        <v>599</v>
      </c>
    </row>
    <row r="12" spans="1:6" x14ac:dyDescent="0.25">
      <c r="A12" s="3">
        <v>3</v>
      </c>
      <c r="B12" s="9">
        <v>42278</v>
      </c>
      <c r="C12" s="9">
        <v>43419</v>
      </c>
      <c r="D12" s="3" t="s">
        <v>602</v>
      </c>
      <c r="E12" s="3" t="s">
        <v>603</v>
      </c>
      <c r="F12" s="3" t="s">
        <v>599</v>
      </c>
    </row>
    <row r="13" spans="1:6" x14ac:dyDescent="0.25">
      <c r="A13" s="3">
        <v>4</v>
      </c>
      <c r="B13" s="9">
        <v>42566</v>
      </c>
      <c r="C13" s="9">
        <v>43435</v>
      </c>
      <c r="D13" s="3" t="s">
        <v>604</v>
      </c>
      <c r="E13" s="3" t="s">
        <v>605</v>
      </c>
      <c r="F13" s="3" t="s">
        <v>606</v>
      </c>
    </row>
    <row r="14" spans="1:6" x14ac:dyDescent="0.25">
      <c r="A14" s="3">
        <v>4</v>
      </c>
      <c r="B14" s="9">
        <v>42005</v>
      </c>
      <c r="C14" s="9">
        <v>42551</v>
      </c>
      <c r="D14" s="3" t="s">
        <v>607</v>
      </c>
      <c r="E14" s="3" t="s">
        <v>608</v>
      </c>
      <c r="F14" s="3" t="s">
        <v>606</v>
      </c>
    </row>
    <row r="15" spans="1:6" x14ac:dyDescent="0.25">
      <c r="A15" s="3">
        <v>4</v>
      </c>
      <c r="B15" s="9">
        <v>41775</v>
      </c>
      <c r="C15" s="9">
        <v>42004</v>
      </c>
      <c r="D15" s="3" t="s">
        <v>609</v>
      </c>
      <c r="E15" s="3" t="s">
        <v>610</v>
      </c>
      <c r="F15" s="3" t="s">
        <v>606</v>
      </c>
    </row>
    <row r="16" spans="1:6" x14ac:dyDescent="0.25">
      <c r="A16" s="3">
        <v>5</v>
      </c>
      <c r="B16" s="9">
        <v>43525</v>
      </c>
      <c r="C16" s="9">
        <v>45884</v>
      </c>
      <c r="D16" s="3" t="s">
        <v>611</v>
      </c>
      <c r="E16" s="3" t="s">
        <v>612</v>
      </c>
      <c r="F16" s="3" t="s">
        <v>599</v>
      </c>
    </row>
    <row r="17" spans="1:6" x14ac:dyDescent="0.25">
      <c r="A17" s="3">
        <v>5</v>
      </c>
      <c r="B17" s="9">
        <v>43466</v>
      </c>
      <c r="C17" s="9">
        <v>43524</v>
      </c>
      <c r="D17" s="3" t="s">
        <v>611</v>
      </c>
      <c r="E17" s="3" t="s">
        <v>613</v>
      </c>
      <c r="F17" s="3" t="s">
        <v>599</v>
      </c>
    </row>
    <row r="18" spans="1:6" x14ac:dyDescent="0.25">
      <c r="A18" s="3">
        <v>5</v>
      </c>
      <c r="B18" s="9">
        <v>42994</v>
      </c>
      <c r="C18" s="9">
        <v>43465</v>
      </c>
      <c r="D18" s="3" t="s">
        <v>614</v>
      </c>
      <c r="E18" s="3" t="s">
        <v>615</v>
      </c>
      <c r="F18" s="3" t="s">
        <v>599</v>
      </c>
    </row>
    <row r="19" spans="1:6" x14ac:dyDescent="0.25">
      <c r="A19" s="3">
        <v>6</v>
      </c>
      <c r="B19" s="9">
        <v>44562</v>
      </c>
      <c r="C19" s="9">
        <v>45536</v>
      </c>
      <c r="D19" s="3" t="s">
        <v>590</v>
      </c>
      <c r="E19" s="3" t="s">
        <v>616</v>
      </c>
      <c r="F19" s="3" t="s">
        <v>617</v>
      </c>
    </row>
    <row r="20" spans="1:6" x14ac:dyDescent="0.25">
      <c r="A20" s="3">
        <v>6</v>
      </c>
      <c r="B20" s="9">
        <v>44317</v>
      </c>
      <c r="C20" s="9">
        <v>44562</v>
      </c>
      <c r="D20" s="3" t="s">
        <v>618</v>
      </c>
      <c r="E20" s="3" t="s">
        <v>619</v>
      </c>
      <c r="F20" s="3" t="s">
        <v>617</v>
      </c>
    </row>
    <row r="21" spans="1:6" x14ac:dyDescent="0.25">
      <c r="A21" s="3">
        <v>6</v>
      </c>
      <c r="B21" s="9">
        <v>43435</v>
      </c>
      <c r="C21" s="9">
        <v>44287</v>
      </c>
      <c r="D21" s="3" t="s">
        <v>620</v>
      </c>
      <c r="E21" s="3" t="s">
        <v>621</v>
      </c>
      <c r="F21" s="3" t="s">
        <v>617</v>
      </c>
    </row>
    <row r="22" spans="1:6" x14ac:dyDescent="0.25">
      <c r="A22" s="3">
        <v>7</v>
      </c>
      <c r="B22" s="9">
        <v>43678</v>
      </c>
      <c r="C22" s="9">
        <v>44651</v>
      </c>
      <c r="D22" s="3" t="s">
        <v>83</v>
      </c>
      <c r="E22" s="3" t="s">
        <v>598</v>
      </c>
      <c r="F22" s="3" t="s">
        <v>622</v>
      </c>
    </row>
    <row r="23" spans="1:6" x14ac:dyDescent="0.25">
      <c r="A23" s="3">
        <v>7</v>
      </c>
      <c r="B23" s="9">
        <v>43466</v>
      </c>
      <c r="C23" s="9">
        <v>43677</v>
      </c>
      <c r="D23" s="3" t="s">
        <v>623</v>
      </c>
      <c r="E23" s="3" t="s">
        <v>624</v>
      </c>
      <c r="F23" s="3" t="s">
        <v>622</v>
      </c>
    </row>
    <row r="24" spans="1:6" x14ac:dyDescent="0.25">
      <c r="A24" s="3">
        <v>7</v>
      </c>
      <c r="B24" s="9">
        <v>42312</v>
      </c>
      <c r="C24" s="9">
        <v>43465</v>
      </c>
      <c r="D24" s="3" t="s">
        <v>625</v>
      </c>
      <c r="E24" s="3" t="s">
        <v>626</v>
      </c>
      <c r="F24" s="3" t="s">
        <v>622</v>
      </c>
    </row>
    <row r="25" spans="1:6" x14ac:dyDescent="0.25">
      <c r="A25" s="3">
        <v>8</v>
      </c>
      <c r="B25" s="9">
        <v>45292</v>
      </c>
      <c r="C25" s="9">
        <v>45627</v>
      </c>
      <c r="D25" s="3" t="s">
        <v>627</v>
      </c>
      <c r="E25" s="3" t="s">
        <v>628</v>
      </c>
      <c r="F25" s="3" t="s">
        <v>629</v>
      </c>
    </row>
    <row r="26" spans="1:6" x14ac:dyDescent="0.25">
      <c r="A26" s="3">
        <v>8</v>
      </c>
      <c r="B26" s="9">
        <v>39583</v>
      </c>
      <c r="C26" s="9">
        <v>45044</v>
      </c>
      <c r="D26" s="3" t="s">
        <v>630</v>
      </c>
      <c r="E26" s="3" t="s">
        <v>631</v>
      </c>
      <c r="F26" s="3" t="s">
        <v>629</v>
      </c>
    </row>
    <row r="27" spans="1:6" x14ac:dyDescent="0.25">
      <c r="A27" s="3">
        <v>8</v>
      </c>
      <c r="B27" s="9">
        <v>39326</v>
      </c>
      <c r="C27" s="9">
        <v>39569</v>
      </c>
      <c r="D27" s="3" t="s">
        <v>632</v>
      </c>
      <c r="E27" s="3" t="s">
        <v>633</v>
      </c>
      <c r="F27" s="3" t="s">
        <v>629</v>
      </c>
    </row>
    <row r="28" spans="1:6" x14ac:dyDescent="0.25">
      <c r="A28" s="3">
        <v>9</v>
      </c>
      <c r="B28" s="9">
        <v>44743</v>
      </c>
      <c r="C28" s="10">
        <v>2023</v>
      </c>
      <c r="D28" s="3" t="s">
        <v>634</v>
      </c>
      <c r="E28" s="3" t="s">
        <v>635</v>
      </c>
      <c r="F28" s="3" t="s">
        <v>599</v>
      </c>
    </row>
    <row r="29" spans="1:6" x14ac:dyDescent="0.25">
      <c r="A29" s="3">
        <v>9</v>
      </c>
      <c r="B29" s="9">
        <v>42736</v>
      </c>
      <c r="C29" s="9">
        <v>44743</v>
      </c>
      <c r="D29" s="3" t="s">
        <v>636</v>
      </c>
      <c r="E29" s="3" t="s">
        <v>635</v>
      </c>
      <c r="F29" s="3" t="s">
        <v>599</v>
      </c>
    </row>
    <row r="30" spans="1:6" x14ac:dyDescent="0.25">
      <c r="A30" s="3">
        <v>9</v>
      </c>
      <c r="B30" s="9">
        <v>42217</v>
      </c>
      <c r="C30" s="9">
        <v>42736</v>
      </c>
      <c r="D30" s="3" t="s">
        <v>637</v>
      </c>
      <c r="E30" s="3" t="s">
        <v>638</v>
      </c>
      <c r="F30" s="3" t="s">
        <v>599</v>
      </c>
    </row>
    <row r="31" spans="1:6" x14ac:dyDescent="0.25">
      <c r="A31" s="3">
        <v>10</v>
      </c>
      <c r="B31" s="9">
        <v>43374</v>
      </c>
      <c r="C31" s="9">
        <v>43434</v>
      </c>
      <c r="D31" s="3" t="s">
        <v>639</v>
      </c>
      <c r="E31" s="3" t="s">
        <v>603</v>
      </c>
      <c r="F31" s="3" t="s">
        <v>599</v>
      </c>
    </row>
    <row r="32" spans="1:6" x14ac:dyDescent="0.25">
      <c r="A32" s="3">
        <v>10</v>
      </c>
      <c r="B32" s="9">
        <v>42800</v>
      </c>
      <c r="C32" s="9">
        <v>43373</v>
      </c>
      <c r="D32" s="3" t="s">
        <v>639</v>
      </c>
      <c r="E32" s="3" t="s">
        <v>640</v>
      </c>
      <c r="F32" s="3" t="s">
        <v>599</v>
      </c>
    </row>
    <row r="33" spans="1:6" x14ac:dyDescent="0.25">
      <c r="A33" s="3">
        <v>10</v>
      </c>
      <c r="B33" s="9" t="s">
        <v>596</v>
      </c>
      <c r="C33" s="9" t="s">
        <v>596</v>
      </c>
      <c r="D33" s="3" t="s">
        <v>596</v>
      </c>
      <c r="E33" s="3" t="s">
        <v>596</v>
      </c>
      <c r="F33" s="3" t="s">
        <v>596</v>
      </c>
    </row>
    <row r="34" spans="1:6" x14ac:dyDescent="0.25">
      <c r="A34" s="3">
        <v>11</v>
      </c>
      <c r="B34" s="9">
        <v>43647</v>
      </c>
      <c r="C34" s="9">
        <v>45580</v>
      </c>
      <c r="D34" s="3" t="s">
        <v>641</v>
      </c>
      <c r="E34" s="3" t="s">
        <v>642</v>
      </c>
      <c r="F34" s="3" t="s">
        <v>643</v>
      </c>
    </row>
    <row r="35" spans="1:6" x14ac:dyDescent="0.25">
      <c r="A35" s="3">
        <v>11</v>
      </c>
      <c r="B35" s="4">
        <v>42020</v>
      </c>
      <c r="C35" s="4">
        <v>43465</v>
      </c>
      <c r="D35" s="3" t="s">
        <v>644</v>
      </c>
      <c r="E35" s="3" t="s">
        <v>645</v>
      </c>
      <c r="F35" s="3" t="s">
        <v>643</v>
      </c>
    </row>
    <row r="36" spans="1:6" x14ac:dyDescent="0.25">
      <c r="A36" s="3">
        <v>11</v>
      </c>
      <c r="B36" s="4">
        <v>40940</v>
      </c>
      <c r="C36" s="4">
        <v>41913</v>
      </c>
      <c r="D36" s="3" t="s">
        <v>646</v>
      </c>
      <c r="E36" s="3" t="s">
        <v>647</v>
      </c>
      <c r="F36" s="3" t="s">
        <v>643</v>
      </c>
    </row>
    <row r="37" spans="1:6" x14ac:dyDescent="0.25">
      <c r="A37" s="3">
        <v>12</v>
      </c>
      <c r="B37" s="4">
        <v>43132</v>
      </c>
      <c r="C37" s="4">
        <v>46054</v>
      </c>
      <c r="D37" s="8" t="s">
        <v>648</v>
      </c>
      <c r="E37" s="8" t="s">
        <v>649</v>
      </c>
      <c r="F37" s="3" t="s">
        <v>650</v>
      </c>
    </row>
    <row r="38" spans="1:6" x14ac:dyDescent="0.25">
      <c r="A38" s="3">
        <v>12</v>
      </c>
      <c r="B38" s="4">
        <v>41365</v>
      </c>
      <c r="C38" s="4">
        <v>42979</v>
      </c>
      <c r="D38" s="4" t="s">
        <v>651</v>
      </c>
      <c r="E38" s="8" t="s">
        <v>649</v>
      </c>
      <c r="F38" s="3" t="s">
        <v>650</v>
      </c>
    </row>
    <row r="39" spans="1:6" x14ac:dyDescent="0.25">
      <c r="A39" s="3">
        <v>12</v>
      </c>
      <c r="B39" s="4">
        <v>40269</v>
      </c>
      <c r="C39" s="4">
        <v>41244</v>
      </c>
      <c r="D39" s="4" t="s">
        <v>652</v>
      </c>
      <c r="E39" s="8" t="s">
        <v>649</v>
      </c>
      <c r="F39" s="3" t="s">
        <v>650</v>
      </c>
    </row>
    <row r="40" spans="1:6" x14ac:dyDescent="0.25">
      <c r="A40" s="3">
        <v>13</v>
      </c>
      <c r="B40" s="4">
        <v>45611</v>
      </c>
      <c r="C40" s="4">
        <v>45868</v>
      </c>
      <c r="D40" s="8" t="s">
        <v>653</v>
      </c>
      <c r="E40" s="8" t="s">
        <v>654</v>
      </c>
      <c r="F40" s="3" t="s">
        <v>599</v>
      </c>
    </row>
    <row r="41" spans="1:6" x14ac:dyDescent="0.25">
      <c r="A41" s="3">
        <v>13</v>
      </c>
      <c r="B41" s="7">
        <v>2021</v>
      </c>
      <c r="C41" s="4">
        <v>45595</v>
      </c>
      <c r="D41" s="8" t="s">
        <v>655</v>
      </c>
      <c r="E41" s="4" t="s">
        <v>656</v>
      </c>
      <c r="F41" s="3" t="s">
        <v>599</v>
      </c>
    </row>
    <row r="42" spans="1:6" x14ac:dyDescent="0.25">
      <c r="A42" s="3">
        <v>13</v>
      </c>
      <c r="B42" s="7">
        <v>2019</v>
      </c>
      <c r="C42" s="7">
        <v>2021</v>
      </c>
      <c r="D42" s="8" t="s">
        <v>657</v>
      </c>
      <c r="E42" s="4" t="s">
        <v>658</v>
      </c>
      <c r="F42" s="3" t="s">
        <v>599</v>
      </c>
    </row>
    <row r="43" spans="1:6" x14ac:dyDescent="0.25">
      <c r="A43" s="3">
        <v>14</v>
      </c>
      <c r="B43" s="4">
        <v>45627</v>
      </c>
      <c r="C43" s="4">
        <v>45716</v>
      </c>
      <c r="D43" s="3" t="s">
        <v>83</v>
      </c>
      <c r="E43" s="3" t="s">
        <v>659</v>
      </c>
      <c r="F43" s="3" t="s">
        <v>660</v>
      </c>
    </row>
    <row r="44" spans="1:6" x14ac:dyDescent="0.25">
      <c r="A44" s="3">
        <v>14</v>
      </c>
      <c r="B44" s="10">
        <v>2023</v>
      </c>
      <c r="C44" s="9" t="s">
        <v>661</v>
      </c>
      <c r="D44" s="3" t="s">
        <v>662</v>
      </c>
      <c r="E44" s="3" t="s">
        <v>596</v>
      </c>
      <c r="F44" s="3" t="s">
        <v>660</v>
      </c>
    </row>
    <row r="45" spans="1:6" x14ac:dyDescent="0.25">
      <c r="A45" s="3">
        <v>14</v>
      </c>
      <c r="B45" s="10">
        <v>2022</v>
      </c>
      <c r="C45" s="10">
        <v>2023</v>
      </c>
      <c r="D45" s="3" t="s">
        <v>663</v>
      </c>
      <c r="E45" s="3" t="s">
        <v>596</v>
      </c>
      <c r="F45" s="3" t="s">
        <v>660</v>
      </c>
    </row>
    <row r="46" spans="1:6" x14ac:dyDescent="0.25">
      <c r="A46" s="3">
        <v>15</v>
      </c>
      <c r="B46" s="9">
        <v>45323</v>
      </c>
      <c r="C46" s="9">
        <v>45505</v>
      </c>
      <c r="D46" s="3" t="s">
        <v>664</v>
      </c>
      <c r="E46" s="3" t="s">
        <v>665</v>
      </c>
      <c r="F46" s="3" t="s">
        <v>666</v>
      </c>
    </row>
    <row r="47" spans="1:6" x14ac:dyDescent="0.25">
      <c r="A47" s="3">
        <v>15</v>
      </c>
      <c r="B47" s="9">
        <v>45078</v>
      </c>
      <c r="C47" s="9">
        <v>45323</v>
      </c>
      <c r="D47" s="3" t="s">
        <v>667</v>
      </c>
      <c r="E47" s="3" t="s">
        <v>668</v>
      </c>
      <c r="F47" s="3" t="s">
        <v>666</v>
      </c>
    </row>
    <row r="48" spans="1:6" x14ac:dyDescent="0.25">
      <c r="A48" s="3">
        <v>15</v>
      </c>
      <c r="B48" s="9">
        <v>43831</v>
      </c>
      <c r="C48" s="9">
        <v>45078</v>
      </c>
      <c r="D48" s="3" t="s">
        <v>669</v>
      </c>
      <c r="E48" s="3" t="s">
        <v>670</v>
      </c>
      <c r="F48" s="3" t="s">
        <v>666</v>
      </c>
    </row>
    <row r="49" spans="1:6" x14ac:dyDescent="0.25">
      <c r="A49" s="3">
        <v>16</v>
      </c>
      <c r="B49" s="9">
        <v>45717</v>
      </c>
      <c r="C49" s="9">
        <v>46053</v>
      </c>
      <c r="D49" s="3" t="s">
        <v>634</v>
      </c>
      <c r="E49" s="3" t="s">
        <v>671</v>
      </c>
      <c r="F49" s="3" t="s">
        <v>660</v>
      </c>
    </row>
    <row r="50" spans="1:6" x14ac:dyDescent="0.25">
      <c r="A50" s="3">
        <v>16</v>
      </c>
      <c r="B50" s="9">
        <v>45505</v>
      </c>
      <c r="C50" s="9">
        <v>45658</v>
      </c>
      <c r="D50" s="3" t="s">
        <v>672</v>
      </c>
      <c r="E50" s="3" t="s">
        <v>673</v>
      </c>
      <c r="F50" s="3" t="s">
        <v>660</v>
      </c>
    </row>
    <row r="51" spans="1:6" x14ac:dyDescent="0.25">
      <c r="A51" s="3">
        <v>16</v>
      </c>
      <c r="B51" s="9">
        <v>45108</v>
      </c>
      <c r="C51" s="9">
        <v>45505</v>
      </c>
      <c r="D51" s="3" t="s">
        <v>674</v>
      </c>
      <c r="E51" s="3" t="s">
        <v>675</v>
      </c>
      <c r="F51" s="3" t="s">
        <v>660</v>
      </c>
    </row>
    <row r="52" spans="1:6" x14ac:dyDescent="0.25">
      <c r="A52" s="3">
        <v>17</v>
      </c>
      <c r="B52" s="9">
        <v>43466</v>
      </c>
      <c r="C52" s="9">
        <v>45716</v>
      </c>
      <c r="D52" s="3" t="s">
        <v>83</v>
      </c>
      <c r="E52" s="3" t="s">
        <v>676</v>
      </c>
      <c r="F52" s="3" t="s">
        <v>660</v>
      </c>
    </row>
    <row r="53" spans="1:6" x14ac:dyDescent="0.25">
      <c r="A53" s="3">
        <v>17</v>
      </c>
      <c r="B53" s="9">
        <v>42186</v>
      </c>
      <c r="C53" s="9">
        <v>43465</v>
      </c>
      <c r="D53" s="3" t="s">
        <v>634</v>
      </c>
      <c r="E53" s="3" t="s">
        <v>677</v>
      </c>
      <c r="F53" s="3" t="s">
        <v>660</v>
      </c>
    </row>
    <row r="54" spans="1:6" x14ac:dyDescent="0.25">
      <c r="A54" s="3">
        <v>17</v>
      </c>
      <c r="B54" s="9" t="s">
        <v>596</v>
      </c>
      <c r="C54" s="9" t="s">
        <v>596</v>
      </c>
      <c r="D54" s="3" t="s">
        <v>596</v>
      </c>
      <c r="E54" s="3" t="s">
        <v>596</v>
      </c>
      <c r="F54" s="3" t="s">
        <v>596</v>
      </c>
    </row>
    <row r="55" spans="1:6" x14ac:dyDescent="0.25">
      <c r="A55" s="3">
        <v>18</v>
      </c>
      <c r="B55" s="9">
        <v>45717</v>
      </c>
      <c r="C55" s="9">
        <v>46053</v>
      </c>
      <c r="D55" s="3" t="s">
        <v>634</v>
      </c>
      <c r="E55" s="3" t="s">
        <v>678</v>
      </c>
      <c r="F55" s="3" t="s">
        <v>660</v>
      </c>
    </row>
    <row r="56" spans="1:6" x14ac:dyDescent="0.25">
      <c r="A56" s="3">
        <v>18</v>
      </c>
      <c r="B56" s="9">
        <v>45413</v>
      </c>
      <c r="C56" s="9">
        <v>45689</v>
      </c>
      <c r="D56" s="3" t="s">
        <v>679</v>
      </c>
      <c r="E56" s="3" t="s">
        <v>680</v>
      </c>
      <c r="F56" s="3" t="s">
        <v>660</v>
      </c>
    </row>
    <row r="57" spans="1:6" x14ac:dyDescent="0.25">
      <c r="A57" s="3">
        <v>18</v>
      </c>
      <c r="B57" s="9">
        <v>45323</v>
      </c>
      <c r="C57" s="9">
        <v>45413</v>
      </c>
      <c r="D57" s="3" t="s">
        <v>679</v>
      </c>
      <c r="E57" s="3" t="s">
        <v>681</v>
      </c>
      <c r="F57" s="3" t="s">
        <v>660</v>
      </c>
    </row>
    <row r="58" spans="1:6" x14ac:dyDescent="0.25">
      <c r="A58" s="3">
        <v>19</v>
      </c>
      <c r="B58" s="9">
        <v>45809</v>
      </c>
      <c r="C58" s="9">
        <v>46081</v>
      </c>
      <c r="D58" s="8" t="s">
        <v>634</v>
      </c>
      <c r="E58" s="8" t="s">
        <v>682</v>
      </c>
      <c r="F58" s="3" t="s">
        <v>683</v>
      </c>
    </row>
    <row r="59" spans="1:6" x14ac:dyDescent="0.25">
      <c r="A59" s="3">
        <v>19</v>
      </c>
      <c r="B59" s="9">
        <v>44348</v>
      </c>
      <c r="C59" s="9">
        <v>45808</v>
      </c>
      <c r="D59" s="8" t="s">
        <v>634</v>
      </c>
      <c r="E59" s="8" t="s">
        <v>684</v>
      </c>
      <c r="F59" s="3" t="s">
        <v>683</v>
      </c>
    </row>
    <row r="60" spans="1:6" x14ac:dyDescent="0.25">
      <c r="A60" s="3">
        <v>19</v>
      </c>
      <c r="B60" s="9">
        <v>43101</v>
      </c>
      <c r="C60" s="9">
        <v>44347</v>
      </c>
      <c r="D60" s="8" t="s">
        <v>685</v>
      </c>
      <c r="E60" s="4" t="s">
        <v>649</v>
      </c>
      <c r="F60" s="3" t="s">
        <v>683</v>
      </c>
    </row>
    <row r="61" spans="1:6" x14ac:dyDescent="0.25">
      <c r="A61" s="3">
        <v>20</v>
      </c>
      <c r="B61" s="9" t="s">
        <v>239</v>
      </c>
      <c r="C61" s="9" t="s">
        <v>239</v>
      </c>
      <c r="D61" s="3" t="s">
        <v>239</v>
      </c>
      <c r="E61" s="3" t="s">
        <v>239</v>
      </c>
      <c r="F61" s="3" t="s">
        <v>239</v>
      </c>
    </row>
    <row r="62" spans="1:6" x14ac:dyDescent="0.25">
      <c r="A62" s="3">
        <v>20</v>
      </c>
      <c r="B62" s="9" t="s">
        <v>239</v>
      </c>
      <c r="C62" s="9" t="s">
        <v>239</v>
      </c>
      <c r="D62" s="3" t="s">
        <v>239</v>
      </c>
      <c r="E62" s="3" t="s">
        <v>239</v>
      </c>
      <c r="F62" s="3" t="s">
        <v>239</v>
      </c>
    </row>
    <row r="63" spans="1:6" x14ac:dyDescent="0.25">
      <c r="A63" s="3">
        <v>20</v>
      </c>
      <c r="B63" s="9" t="s">
        <v>239</v>
      </c>
      <c r="C63" s="9" t="s">
        <v>239</v>
      </c>
      <c r="D63" s="3" t="s">
        <v>239</v>
      </c>
      <c r="E63" s="3" t="s">
        <v>239</v>
      </c>
      <c r="F63" s="3" t="s">
        <v>239</v>
      </c>
    </row>
    <row r="64" spans="1:6" x14ac:dyDescent="0.25">
      <c r="A64" s="3">
        <v>21</v>
      </c>
      <c r="B64" s="9">
        <v>45689</v>
      </c>
      <c r="C64" s="9">
        <v>46081</v>
      </c>
      <c r="D64" s="8" t="s">
        <v>634</v>
      </c>
      <c r="E64" s="3" t="s">
        <v>686</v>
      </c>
      <c r="F64" s="3"/>
    </row>
    <row r="65" spans="1:6" x14ac:dyDescent="0.25">
      <c r="A65" s="3">
        <v>21</v>
      </c>
      <c r="B65" s="9">
        <v>43754</v>
      </c>
      <c r="C65" s="9">
        <v>45688</v>
      </c>
      <c r="D65" s="8" t="s">
        <v>634</v>
      </c>
      <c r="E65" s="3" t="s">
        <v>687</v>
      </c>
      <c r="F65" s="3" t="s">
        <v>650</v>
      </c>
    </row>
    <row r="66" spans="1:6" x14ac:dyDescent="0.25">
      <c r="A66" s="3">
        <v>21</v>
      </c>
      <c r="B66" s="9">
        <v>41409</v>
      </c>
      <c r="C66" s="9">
        <v>43753</v>
      </c>
      <c r="D66" s="3" t="s">
        <v>91</v>
      </c>
      <c r="E66" s="3" t="s">
        <v>687</v>
      </c>
      <c r="F66" s="3" t="s">
        <v>650</v>
      </c>
    </row>
    <row r="67" spans="1:6" x14ac:dyDescent="0.25">
      <c r="A67" s="3">
        <v>22</v>
      </c>
      <c r="B67" s="9" t="s">
        <v>239</v>
      </c>
      <c r="C67" s="9" t="s">
        <v>239</v>
      </c>
      <c r="D67" s="3" t="s">
        <v>239</v>
      </c>
      <c r="E67" s="3" t="s">
        <v>239</v>
      </c>
      <c r="F67" s="3" t="s">
        <v>239</v>
      </c>
    </row>
    <row r="68" spans="1:6" x14ac:dyDescent="0.25">
      <c r="A68" s="3">
        <v>22</v>
      </c>
      <c r="B68" s="9" t="s">
        <v>239</v>
      </c>
      <c r="C68" s="9" t="s">
        <v>239</v>
      </c>
      <c r="D68" s="3" t="s">
        <v>239</v>
      </c>
      <c r="E68" s="3" t="s">
        <v>239</v>
      </c>
      <c r="F68" s="3" t="s">
        <v>239</v>
      </c>
    </row>
    <row r="69" spans="1:6" x14ac:dyDescent="0.25">
      <c r="A69" s="3">
        <v>22</v>
      </c>
      <c r="B69" s="9" t="s">
        <v>239</v>
      </c>
      <c r="C69" s="9" t="s">
        <v>239</v>
      </c>
      <c r="D69" s="3" t="s">
        <v>239</v>
      </c>
      <c r="E69" s="3" t="s">
        <v>239</v>
      </c>
      <c r="F69" s="3" t="s">
        <v>239</v>
      </c>
    </row>
    <row r="70" spans="1:6" x14ac:dyDescent="0.25">
      <c r="A70" s="3">
        <v>23</v>
      </c>
      <c r="B70" s="4">
        <v>45597</v>
      </c>
      <c r="C70" s="4">
        <v>45716</v>
      </c>
      <c r="D70" s="3" t="s">
        <v>83</v>
      </c>
      <c r="E70" s="3" t="s">
        <v>688</v>
      </c>
      <c r="F70" s="3" t="s">
        <v>689</v>
      </c>
    </row>
    <row r="71" spans="1:6" x14ac:dyDescent="0.25">
      <c r="A71" s="3">
        <v>23</v>
      </c>
      <c r="B71" s="4">
        <v>45185</v>
      </c>
      <c r="C71" s="7">
        <v>2024</v>
      </c>
      <c r="D71" s="3" t="s">
        <v>83</v>
      </c>
      <c r="E71" s="3" t="s">
        <v>690</v>
      </c>
      <c r="F71" s="3" t="s">
        <v>689</v>
      </c>
    </row>
    <row r="72" spans="1:6" x14ac:dyDescent="0.25">
      <c r="A72" s="3">
        <v>23</v>
      </c>
      <c r="B72" s="4">
        <v>44697</v>
      </c>
      <c r="C72" s="4">
        <v>45184</v>
      </c>
      <c r="D72" s="3" t="s">
        <v>83</v>
      </c>
      <c r="E72" s="3" t="s">
        <v>691</v>
      </c>
      <c r="F72" s="3" t="s">
        <v>689</v>
      </c>
    </row>
    <row r="73" spans="1:6" x14ac:dyDescent="0.25">
      <c r="A73" s="3">
        <v>24</v>
      </c>
      <c r="B73" s="4">
        <v>37727</v>
      </c>
      <c r="C73" s="4">
        <v>45657</v>
      </c>
      <c r="D73" s="3" t="s">
        <v>590</v>
      </c>
      <c r="E73" s="3" t="s">
        <v>692</v>
      </c>
      <c r="F73" s="3" t="s">
        <v>693</v>
      </c>
    </row>
    <row r="74" spans="1:6" x14ac:dyDescent="0.25">
      <c r="A74" s="3">
        <v>24</v>
      </c>
      <c r="B74" s="4">
        <v>36541</v>
      </c>
      <c r="C74" s="4">
        <v>37315</v>
      </c>
      <c r="D74" s="3" t="s">
        <v>694</v>
      </c>
      <c r="E74" s="3" t="s">
        <v>695</v>
      </c>
      <c r="F74" s="3" t="s">
        <v>693</v>
      </c>
    </row>
    <row r="75" spans="1:6" x14ac:dyDescent="0.25">
      <c r="A75" s="3">
        <v>24</v>
      </c>
      <c r="B75" s="4">
        <v>34136</v>
      </c>
      <c r="C75" s="4">
        <v>36525</v>
      </c>
      <c r="D75" s="3" t="s">
        <v>696</v>
      </c>
      <c r="E75" s="3" t="s">
        <v>697</v>
      </c>
      <c r="F75" s="3" t="s">
        <v>693</v>
      </c>
    </row>
    <row r="76" spans="1:6" x14ac:dyDescent="0.25">
      <c r="A76" s="3">
        <v>25</v>
      </c>
      <c r="B76" s="4">
        <v>40909</v>
      </c>
      <c r="C76" s="4">
        <v>41153</v>
      </c>
      <c r="D76" s="3" t="s">
        <v>698</v>
      </c>
      <c r="E76" s="3" t="s">
        <v>699</v>
      </c>
      <c r="F76" s="3" t="s">
        <v>700</v>
      </c>
    </row>
    <row r="77" spans="1:6" x14ac:dyDescent="0.25">
      <c r="A77" s="3">
        <v>25</v>
      </c>
      <c r="B77" s="7">
        <v>2010</v>
      </c>
      <c r="C77" s="7">
        <v>2011</v>
      </c>
      <c r="D77" s="3" t="s">
        <v>701</v>
      </c>
      <c r="E77" s="3" t="s">
        <v>647</v>
      </c>
      <c r="F77" s="3" t="s">
        <v>700</v>
      </c>
    </row>
    <row r="78" spans="1:6" x14ac:dyDescent="0.25">
      <c r="A78" s="3">
        <v>25</v>
      </c>
      <c r="B78" s="7">
        <v>2009</v>
      </c>
      <c r="C78" s="7">
        <v>2009</v>
      </c>
      <c r="D78" s="3" t="s">
        <v>702</v>
      </c>
      <c r="E78" s="3" t="s">
        <v>703</v>
      </c>
      <c r="F78" s="3" t="s">
        <v>700</v>
      </c>
    </row>
    <row r="79" spans="1:6" x14ac:dyDescent="0.25">
      <c r="A79" s="3">
        <v>26</v>
      </c>
      <c r="B79" s="4">
        <v>41244</v>
      </c>
      <c r="C79" s="4">
        <v>45536</v>
      </c>
      <c r="D79" s="3" t="s">
        <v>620</v>
      </c>
      <c r="E79" s="3" t="s">
        <v>704</v>
      </c>
      <c r="F79" s="3" t="s">
        <v>705</v>
      </c>
    </row>
    <row r="80" spans="1:6" x14ac:dyDescent="0.25">
      <c r="A80" s="3">
        <v>26</v>
      </c>
      <c r="B80" s="4">
        <v>37377</v>
      </c>
      <c r="C80" s="4">
        <v>40848</v>
      </c>
      <c r="D80" s="3" t="s">
        <v>620</v>
      </c>
      <c r="E80" s="3" t="s">
        <v>706</v>
      </c>
      <c r="F80" s="3" t="s">
        <v>705</v>
      </c>
    </row>
    <row r="81" spans="1:6" x14ac:dyDescent="0.25">
      <c r="A81" s="3">
        <v>26</v>
      </c>
      <c r="B81" s="4">
        <v>36342</v>
      </c>
      <c r="C81" s="4">
        <v>37347</v>
      </c>
      <c r="D81" s="3" t="s">
        <v>707</v>
      </c>
      <c r="E81" s="3" t="s">
        <v>708</v>
      </c>
      <c r="F81" s="3" t="s">
        <v>705</v>
      </c>
    </row>
    <row r="82" spans="1:6" x14ac:dyDescent="0.25">
      <c r="A82" s="3">
        <v>27</v>
      </c>
      <c r="B82" s="4">
        <v>44958</v>
      </c>
      <c r="C82" s="4">
        <v>45444</v>
      </c>
      <c r="D82" s="3" t="s">
        <v>709</v>
      </c>
      <c r="E82" s="3" t="s">
        <v>710</v>
      </c>
      <c r="F82" s="3" t="s">
        <v>683</v>
      </c>
    </row>
    <row r="83" spans="1:6" x14ac:dyDescent="0.25">
      <c r="A83" s="3">
        <v>27</v>
      </c>
      <c r="B83" s="4">
        <v>43922</v>
      </c>
      <c r="C83" s="4">
        <v>44896</v>
      </c>
      <c r="D83" s="3" t="s">
        <v>711</v>
      </c>
      <c r="E83" s="3" t="s">
        <v>712</v>
      </c>
      <c r="F83" s="3" t="s">
        <v>683</v>
      </c>
    </row>
    <row r="84" spans="1:6" x14ac:dyDescent="0.25">
      <c r="A84" s="3">
        <v>27</v>
      </c>
      <c r="B84" s="9" t="s">
        <v>596</v>
      </c>
      <c r="C84" s="9" t="s">
        <v>596</v>
      </c>
      <c r="D84" s="3" t="s">
        <v>596</v>
      </c>
      <c r="E84" s="3" t="s">
        <v>596</v>
      </c>
      <c r="F84" s="3" t="s">
        <v>596</v>
      </c>
    </row>
    <row r="85" spans="1:6" x14ac:dyDescent="0.25">
      <c r="A85" s="3">
        <v>28</v>
      </c>
      <c r="B85" s="9">
        <v>45338</v>
      </c>
      <c r="C85" s="9" t="s">
        <v>661</v>
      </c>
      <c r="D85" s="3" t="s">
        <v>713</v>
      </c>
      <c r="E85" s="3" t="s">
        <v>714</v>
      </c>
      <c r="F85" s="3" t="s">
        <v>683</v>
      </c>
    </row>
    <row r="86" spans="1:6" x14ac:dyDescent="0.25">
      <c r="A86" s="3">
        <v>28</v>
      </c>
      <c r="B86" s="4">
        <v>45146</v>
      </c>
      <c r="C86" s="4">
        <v>45337</v>
      </c>
      <c r="D86" s="3" t="s">
        <v>715</v>
      </c>
      <c r="E86" s="3" t="s">
        <v>716</v>
      </c>
      <c r="F86" s="3" t="s">
        <v>683</v>
      </c>
    </row>
    <row r="87" spans="1:6" x14ac:dyDescent="0.25">
      <c r="A87" s="3">
        <v>28</v>
      </c>
      <c r="B87" s="4">
        <v>44136</v>
      </c>
      <c r="C87" s="4">
        <v>45140</v>
      </c>
      <c r="D87" s="3" t="s">
        <v>717</v>
      </c>
      <c r="E87" s="3" t="s">
        <v>718</v>
      </c>
      <c r="F87" s="3" t="s">
        <v>683</v>
      </c>
    </row>
    <row r="88" spans="1:6" x14ac:dyDescent="0.25">
      <c r="A88" s="3">
        <v>29</v>
      </c>
      <c r="B88" s="4">
        <v>43693</v>
      </c>
      <c r="C88" s="4">
        <v>45792</v>
      </c>
      <c r="D88" s="3" t="s">
        <v>719</v>
      </c>
      <c r="E88" s="3" t="s">
        <v>720</v>
      </c>
      <c r="F88" s="3" t="s">
        <v>721</v>
      </c>
    </row>
    <row r="89" spans="1:6" x14ac:dyDescent="0.25">
      <c r="A89" s="3">
        <v>29</v>
      </c>
      <c r="B89" s="4">
        <v>43571</v>
      </c>
      <c r="C89" s="4">
        <v>43692</v>
      </c>
      <c r="D89" s="3" t="s">
        <v>719</v>
      </c>
      <c r="E89" s="3" t="s">
        <v>722</v>
      </c>
      <c r="F89" s="3" t="s">
        <v>721</v>
      </c>
    </row>
    <row r="90" spans="1:6" x14ac:dyDescent="0.25">
      <c r="A90" s="3">
        <v>29</v>
      </c>
      <c r="B90" s="4">
        <v>43267</v>
      </c>
      <c r="C90" s="4">
        <v>43465</v>
      </c>
      <c r="D90" s="3" t="s">
        <v>719</v>
      </c>
      <c r="E90" s="3" t="s">
        <v>723</v>
      </c>
      <c r="F90" s="3" t="s">
        <v>721</v>
      </c>
    </row>
    <row r="91" spans="1:6" x14ac:dyDescent="0.25">
      <c r="A91" s="3">
        <v>30</v>
      </c>
      <c r="B91" s="4">
        <v>36892</v>
      </c>
      <c r="C91" s="4">
        <v>43465</v>
      </c>
      <c r="D91" s="3" t="s">
        <v>724</v>
      </c>
      <c r="E91" s="3" t="s">
        <v>725</v>
      </c>
      <c r="F91" s="3" t="s">
        <v>726</v>
      </c>
    </row>
    <row r="92" spans="1:6" x14ac:dyDescent="0.25">
      <c r="A92" s="3">
        <v>30</v>
      </c>
      <c r="B92" s="4">
        <v>35658</v>
      </c>
      <c r="C92" s="4">
        <v>36891</v>
      </c>
      <c r="D92" s="3" t="s">
        <v>727</v>
      </c>
      <c r="E92" s="3" t="s">
        <v>728</v>
      </c>
      <c r="F92" s="3" t="s">
        <v>726</v>
      </c>
    </row>
    <row r="93" spans="1:6" x14ac:dyDescent="0.25">
      <c r="A93" s="3">
        <v>30</v>
      </c>
      <c r="B93" s="4">
        <v>34213</v>
      </c>
      <c r="C93" s="4">
        <v>35657</v>
      </c>
      <c r="D93" s="3" t="s">
        <v>727</v>
      </c>
      <c r="E93" s="3" t="s">
        <v>729</v>
      </c>
      <c r="F93" s="3" t="s">
        <v>726</v>
      </c>
    </row>
    <row r="94" spans="1:6" x14ac:dyDescent="0.25">
      <c r="A94" s="3">
        <v>31</v>
      </c>
      <c r="B94" s="4">
        <v>44409</v>
      </c>
      <c r="C94" s="4">
        <v>45798</v>
      </c>
      <c r="D94" s="3" t="s">
        <v>634</v>
      </c>
      <c r="E94" s="3" t="s">
        <v>730</v>
      </c>
      <c r="F94" s="3" t="s">
        <v>599</v>
      </c>
    </row>
    <row r="95" spans="1:6" x14ac:dyDescent="0.25">
      <c r="A95" s="3">
        <v>31</v>
      </c>
      <c r="B95" s="4">
        <v>43221</v>
      </c>
      <c r="C95" s="4">
        <v>44348</v>
      </c>
      <c r="D95" s="3" t="s">
        <v>731</v>
      </c>
      <c r="E95" s="3" t="s">
        <v>732</v>
      </c>
      <c r="F95" s="3" t="s">
        <v>599</v>
      </c>
    </row>
    <row r="96" spans="1:6" x14ac:dyDescent="0.25">
      <c r="A96" s="3">
        <v>31</v>
      </c>
      <c r="B96" s="4">
        <v>42826</v>
      </c>
      <c r="C96" s="4">
        <v>43221</v>
      </c>
      <c r="D96" s="3" t="s">
        <v>733</v>
      </c>
      <c r="E96" s="3" t="s">
        <v>734</v>
      </c>
      <c r="F96" s="3" t="s">
        <v>599</v>
      </c>
    </row>
    <row r="97" spans="1:6" x14ac:dyDescent="0.25">
      <c r="A97" s="3">
        <v>32</v>
      </c>
      <c r="B97" s="4">
        <v>44409</v>
      </c>
      <c r="C97" s="4">
        <v>45747</v>
      </c>
      <c r="D97" s="3" t="s">
        <v>83</v>
      </c>
      <c r="E97" s="3" t="s">
        <v>735</v>
      </c>
      <c r="F97" s="3" t="s">
        <v>650</v>
      </c>
    </row>
    <row r="98" spans="1:6" x14ac:dyDescent="0.25">
      <c r="A98" s="3">
        <v>32</v>
      </c>
      <c r="B98" s="4">
        <v>43466</v>
      </c>
      <c r="C98" s="4">
        <v>44408</v>
      </c>
      <c r="D98" s="3" t="s">
        <v>83</v>
      </c>
      <c r="E98" s="3" t="s">
        <v>736</v>
      </c>
      <c r="F98" s="3" t="s">
        <v>650</v>
      </c>
    </row>
    <row r="99" spans="1:6" x14ac:dyDescent="0.25">
      <c r="A99" s="3">
        <v>32</v>
      </c>
      <c r="B99" s="4">
        <v>42948</v>
      </c>
      <c r="C99" s="4">
        <v>43465</v>
      </c>
      <c r="D99" s="3" t="s">
        <v>724</v>
      </c>
      <c r="E99" s="3" t="s">
        <v>737</v>
      </c>
      <c r="F99" s="3" t="s">
        <v>650</v>
      </c>
    </row>
    <row r="100" spans="1:6" x14ac:dyDescent="0.25">
      <c r="A100" s="3">
        <v>33</v>
      </c>
      <c r="B100" s="4">
        <v>43556</v>
      </c>
      <c r="C100" s="4">
        <v>45747</v>
      </c>
      <c r="D100" s="3" t="s">
        <v>83</v>
      </c>
      <c r="E100" s="3" t="s">
        <v>738</v>
      </c>
      <c r="F100" s="3" t="s">
        <v>739</v>
      </c>
    </row>
    <row r="101" spans="1:6" x14ac:dyDescent="0.25">
      <c r="A101" s="3">
        <v>33</v>
      </c>
      <c r="B101" s="4">
        <v>43252</v>
      </c>
      <c r="C101" s="4">
        <v>43554</v>
      </c>
      <c r="D101" s="3" t="s">
        <v>740</v>
      </c>
      <c r="E101" s="3" t="s">
        <v>741</v>
      </c>
      <c r="F101" s="3" t="s">
        <v>739</v>
      </c>
    </row>
    <row r="102" spans="1:6" x14ac:dyDescent="0.25">
      <c r="A102" s="3">
        <v>33</v>
      </c>
      <c r="B102" s="4">
        <v>42750</v>
      </c>
      <c r="C102" s="4">
        <v>43235</v>
      </c>
      <c r="D102" s="3" t="s">
        <v>742</v>
      </c>
      <c r="E102" s="3" t="s">
        <v>743</v>
      </c>
      <c r="F102" s="3" t="s">
        <v>739</v>
      </c>
    </row>
    <row r="103" spans="1:6" x14ac:dyDescent="0.25">
      <c r="A103" s="3">
        <v>34</v>
      </c>
      <c r="B103" s="4">
        <v>45383</v>
      </c>
      <c r="C103" s="4">
        <v>45792</v>
      </c>
      <c r="D103" s="3" t="s">
        <v>611</v>
      </c>
      <c r="E103" s="3" t="s">
        <v>677</v>
      </c>
      <c r="F103" s="3" t="s">
        <v>744</v>
      </c>
    </row>
    <row r="104" spans="1:6" x14ac:dyDescent="0.25">
      <c r="A104" s="3">
        <v>34</v>
      </c>
      <c r="B104" s="4">
        <v>43831</v>
      </c>
      <c r="C104" s="4">
        <v>45383</v>
      </c>
      <c r="D104" s="3" t="s">
        <v>745</v>
      </c>
      <c r="E104" s="3" t="s">
        <v>649</v>
      </c>
      <c r="F104" s="3" t="s">
        <v>744</v>
      </c>
    </row>
    <row r="105" spans="1:6" x14ac:dyDescent="0.25">
      <c r="A105" s="3">
        <v>34</v>
      </c>
      <c r="B105" s="4">
        <v>42644</v>
      </c>
      <c r="C105" s="4">
        <v>43770</v>
      </c>
      <c r="D105" s="3" t="s">
        <v>611</v>
      </c>
      <c r="E105" s="3" t="s">
        <v>649</v>
      </c>
      <c r="F105" s="3" t="s">
        <v>744</v>
      </c>
    </row>
    <row r="106" spans="1:6" x14ac:dyDescent="0.25">
      <c r="A106" s="3">
        <v>35</v>
      </c>
      <c r="B106" s="4">
        <v>45658</v>
      </c>
      <c r="C106" s="4">
        <v>45992</v>
      </c>
      <c r="D106" s="8" t="s">
        <v>746</v>
      </c>
      <c r="E106" s="8" t="s">
        <v>747</v>
      </c>
      <c r="F106" s="3" t="s">
        <v>748</v>
      </c>
    </row>
    <row r="107" spans="1:6" x14ac:dyDescent="0.25">
      <c r="A107" s="3">
        <v>35</v>
      </c>
      <c r="B107" s="4">
        <v>45566</v>
      </c>
      <c r="C107" s="4">
        <v>45627</v>
      </c>
      <c r="D107" s="8" t="s">
        <v>746</v>
      </c>
      <c r="E107" s="4" t="s">
        <v>749</v>
      </c>
      <c r="F107" s="3" t="s">
        <v>748</v>
      </c>
    </row>
    <row r="108" spans="1:6" x14ac:dyDescent="0.25">
      <c r="A108" s="3">
        <v>35</v>
      </c>
      <c r="B108" s="4">
        <v>43525</v>
      </c>
      <c r="C108" s="4">
        <v>45536</v>
      </c>
      <c r="D108" s="4" t="s">
        <v>750</v>
      </c>
      <c r="E108" s="4" t="s">
        <v>751</v>
      </c>
      <c r="F108" s="3" t="s">
        <v>748</v>
      </c>
    </row>
    <row r="109" spans="1:6" x14ac:dyDescent="0.25">
      <c r="A109" s="3">
        <v>36</v>
      </c>
      <c r="B109" s="4">
        <v>42339</v>
      </c>
      <c r="C109" s="4">
        <v>42520</v>
      </c>
      <c r="D109" s="3" t="s">
        <v>752</v>
      </c>
      <c r="E109" s="3" t="s">
        <v>753</v>
      </c>
      <c r="F109" s="3" t="s">
        <v>629</v>
      </c>
    </row>
    <row r="110" spans="1:6" x14ac:dyDescent="0.25">
      <c r="A110" s="3">
        <v>36</v>
      </c>
      <c r="B110" s="4">
        <v>42095</v>
      </c>
      <c r="C110" s="4">
        <v>42338</v>
      </c>
      <c r="D110" s="3" t="s">
        <v>752</v>
      </c>
      <c r="E110" s="3" t="s">
        <v>751</v>
      </c>
      <c r="F110" s="3" t="s">
        <v>629</v>
      </c>
    </row>
    <row r="111" spans="1:6" x14ac:dyDescent="0.25">
      <c r="A111" s="3">
        <v>36</v>
      </c>
      <c r="B111" s="4">
        <v>41913</v>
      </c>
      <c r="C111" s="4">
        <v>42093</v>
      </c>
      <c r="D111" s="3" t="s">
        <v>752</v>
      </c>
      <c r="E111" s="3" t="s">
        <v>754</v>
      </c>
      <c r="F111" s="3" t="s">
        <v>629</v>
      </c>
    </row>
    <row r="112" spans="1:6" x14ac:dyDescent="0.25">
      <c r="A112" s="3">
        <v>37</v>
      </c>
      <c r="B112" s="4">
        <v>43709</v>
      </c>
      <c r="C112" s="4">
        <v>44408</v>
      </c>
      <c r="D112" s="3" t="s">
        <v>614</v>
      </c>
      <c r="E112" s="3" t="s">
        <v>755</v>
      </c>
      <c r="F112" s="3" t="s">
        <v>748</v>
      </c>
    </row>
    <row r="113" spans="1:6" x14ac:dyDescent="0.25">
      <c r="A113" s="3">
        <v>37</v>
      </c>
      <c r="B113" s="4">
        <v>43543</v>
      </c>
      <c r="C113" s="4">
        <v>43696</v>
      </c>
      <c r="D113" s="3" t="s">
        <v>756</v>
      </c>
      <c r="E113" s="3" t="s">
        <v>757</v>
      </c>
      <c r="F113" s="3" t="s">
        <v>748</v>
      </c>
    </row>
    <row r="114" spans="1:6" x14ac:dyDescent="0.25">
      <c r="A114" s="3">
        <v>37</v>
      </c>
      <c r="B114" s="4">
        <v>43267</v>
      </c>
      <c r="C114" s="4">
        <v>43465</v>
      </c>
      <c r="D114" s="3" t="s">
        <v>614</v>
      </c>
      <c r="E114" s="3" t="s">
        <v>758</v>
      </c>
      <c r="F114" s="3" t="s">
        <v>748</v>
      </c>
    </row>
    <row r="115" spans="1:6" x14ac:dyDescent="0.25">
      <c r="A115" s="3">
        <v>38</v>
      </c>
      <c r="B115" s="4">
        <v>43450</v>
      </c>
      <c r="C115" s="4">
        <v>43555</v>
      </c>
      <c r="D115" s="3" t="s">
        <v>759</v>
      </c>
      <c r="E115" s="3" t="s">
        <v>755</v>
      </c>
      <c r="F115" s="3" t="s">
        <v>683</v>
      </c>
    </row>
    <row r="116" spans="1:6" x14ac:dyDescent="0.25">
      <c r="A116" s="3">
        <v>38</v>
      </c>
      <c r="B116" s="4">
        <v>42994</v>
      </c>
      <c r="C116" s="4">
        <v>43438</v>
      </c>
      <c r="D116" s="3" t="s">
        <v>760</v>
      </c>
      <c r="E116" s="3" t="s">
        <v>761</v>
      </c>
      <c r="F116" s="3" t="s">
        <v>683</v>
      </c>
    </row>
    <row r="117" spans="1:6" x14ac:dyDescent="0.25">
      <c r="A117" s="3">
        <v>38</v>
      </c>
      <c r="B117" s="4">
        <v>36235</v>
      </c>
      <c r="C117" s="4">
        <v>42993</v>
      </c>
      <c r="D117" s="3" t="s">
        <v>762</v>
      </c>
      <c r="E117" s="3" t="s">
        <v>763</v>
      </c>
      <c r="F117" s="3" t="s">
        <v>683</v>
      </c>
    </row>
    <row r="118" spans="1:6" x14ac:dyDescent="0.25">
      <c r="A118" s="3">
        <v>39</v>
      </c>
      <c r="B118" s="4">
        <v>44986</v>
      </c>
      <c r="C118" s="9" t="s">
        <v>661</v>
      </c>
      <c r="D118" s="3" t="s">
        <v>764</v>
      </c>
      <c r="E118" s="3" t="s">
        <v>765</v>
      </c>
      <c r="F118" s="3" t="s">
        <v>766</v>
      </c>
    </row>
    <row r="119" spans="1:6" x14ac:dyDescent="0.25">
      <c r="A119" s="3">
        <v>39</v>
      </c>
      <c r="B119" s="4">
        <v>44866</v>
      </c>
      <c r="C119" s="4">
        <v>44927</v>
      </c>
      <c r="D119" s="3" t="s">
        <v>767</v>
      </c>
      <c r="E119" s="3" t="s">
        <v>768</v>
      </c>
      <c r="F119" s="3" t="s">
        <v>766</v>
      </c>
    </row>
    <row r="120" spans="1:6" x14ac:dyDescent="0.25">
      <c r="A120" s="3">
        <v>39</v>
      </c>
      <c r="B120" s="4">
        <v>44378</v>
      </c>
      <c r="C120" s="4">
        <v>44866</v>
      </c>
      <c r="D120" s="3" t="s">
        <v>767</v>
      </c>
      <c r="E120" s="3" t="s">
        <v>769</v>
      </c>
      <c r="F120" s="3" t="s">
        <v>766</v>
      </c>
    </row>
    <row r="121" spans="1:6" x14ac:dyDescent="0.25">
      <c r="A121" s="3">
        <v>40</v>
      </c>
      <c r="B121" s="4">
        <v>43282</v>
      </c>
      <c r="C121" s="4">
        <v>43465</v>
      </c>
      <c r="D121" s="3" t="s">
        <v>770</v>
      </c>
      <c r="E121" s="3" t="s">
        <v>771</v>
      </c>
      <c r="F121" s="3" t="s">
        <v>726</v>
      </c>
    </row>
    <row r="122" spans="1:6" x14ac:dyDescent="0.25">
      <c r="A122" s="3">
        <v>40</v>
      </c>
      <c r="B122" s="4">
        <v>42994</v>
      </c>
      <c r="C122" s="4">
        <v>43281</v>
      </c>
      <c r="D122" s="3" t="s">
        <v>770</v>
      </c>
      <c r="E122" s="3" t="s">
        <v>772</v>
      </c>
      <c r="F122" s="3" t="s">
        <v>726</v>
      </c>
    </row>
    <row r="123" spans="1:6" x14ac:dyDescent="0.25">
      <c r="A123" s="3">
        <v>40</v>
      </c>
      <c r="B123" s="4">
        <v>39157</v>
      </c>
      <c r="C123" s="4">
        <v>42993</v>
      </c>
      <c r="D123" s="3" t="s">
        <v>770</v>
      </c>
      <c r="E123" s="3" t="s">
        <v>773</v>
      </c>
      <c r="F123" s="3" t="s">
        <v>726</v>
      </c>
    </row>
    <row r="124" spans="1:6" x14ac:dyDescent="0.25">
      <c r="A124" s="3">
        <v>41</v>
      </c>
      <c r="B124" s="4">
        <v>45689</v>
      </c>
      <c r="C124" s="7">
        <v>2025</v>
      </c>
      <c r="D124" s="3" t="s">
        <v>774</v>
      </c>
      <c r="E124" s="3" t="s">
        <v>775</v>
      </c>
      <c r="F124" s="3" t="s">
        <v>660</v>
      </c>
    </row>
    <row r="125" spans="1:6" x14ac:dyDescent="0.25">
      <c r="A125" s="3">
        <v>41</v>
      </c>
      <c r="B125" s="4">
        <v>45398</v>
      </c>
      <c r="C125" s="4">
        <v>45688</v>
      </c>
      <c r="D125" s="3" t="s">
        <v>776</v>
      </c>
      <c r="E125" s="3" t="s">
        <v>777</v>
      </c>
      <c r="F125" s="3" t="s">
        <v>660</v>
      </c>
    </row>
    <row r="126" spans="1:6" x14ac:dyDescent="0.25">
      <c r="A126" s="3">
        <v>41</v>
      </c>
      <c r="B126" s="4">
        <v>44986</v>
      </c>
      <c r="C126" s="4">
        <v>45397</v>
      </c>
      <c r="D126" s="3" t="s">
        <v>778</v>
      </c>
      <c r="E126" s="3" t="s">
        <v>728</v>
      </c>
      <c r="F126" s="3" t="s">
        <v>660</v>
      </c>
    </row>
    <row r="127" spans="1:6" x14ac:dyDescent="0.25">
      <c r="A127" s="3">
        <v>42</v>
      </c>
      <c r="B127" s="9" t="s">
        <v>239</v>
      </c>
      <c r="C127" s="9" t="s">
        <v>239</v>
      </c>
      <c r="D127" s="3" t="s">
        <v>239</v>
      </c>
      <c r="E127" s="3" t="s">
        <v>239</v>
      </c>
      <c r="F127" s="3" t="s">
        <v>239</v>
      </c>
    </row>
    <row r="128" spans="1:6" x14ac:dyDescent="0.25">
      <c r="A128" s="3">
        <v>42</v>
      </c>
      <c r="B128" s="9" t="s">
        <v>239</v>
      </c>
      <c r="C128" s="9" t="s">
        <v>239</v>
      </c>
      <c r="D128" s="3" t="s">
        <v>239</v>
      </c>
      <c r="E128" s="3" t="s">
        <v>239</v>
      </c>
      <c r="F128" s="3" t="s">
        <v>239</v>
      </c>
    </row>
    <row r="129" spans="1:6" x14ac:dyDescent="0.25">
      <c r="A129" s="3">
        <v>42</v>
      </c>
      <c r="B129" s="9" t="s">
        <v>239</v>
      </c>
      <c r="C129" s="9" t="s">
        <v>239</v>
      </c>
      <c r="D129" s="3" t="s">
        <v>239</v>
      </c>
      <c r="E129" s="3" t="s">
        <v>239</v>
      </c>
      <c r="F129" s="3" t="s">
        <v>239</v>
      </c>
    </row>
    <row r="130" spans="1:6" x14ac:dyDescent="0.25">
      <c r="A130" s="3">
        <v>43</v>
      </c>
      <c r="B130" s="9">
        <v>44470</v>
      </c>
      <c r="C130" s="9">
        <v>45762</v>
      </c>
      <c r="D130" s="3" t="s">
        <v>779</v>
      </c>
      <c r="E130" s="3" t="s">
        <v>780</v>
      </c>
      <c r="F130" s="3" t="s">
        <v>683</v>
      </c>
    </row>
    <row r="131" spans="1:6" x14ac:dyDescent="0.25">
      <c r="A131" s="3">
        <v>43</v>
      </c>
      <c r="B131" s="9">
        <v>43709</v>
      </c>
      <c r="C131" s="9">
        <v>44469</v>
      </c>
      <c r="D131" s="3" t="s">
        <v>781</v>
      </c>
      <c r="E131" s="3" t="s">
        <v>782</v>
      </c>
      <c r="F131" s="3" t="s">
        <v>683</v>
      </c>
    </row>
    <row r="132" spans="1:6" x14ac:dyDescent="0.25">
      <c r="A132" s="3">
        <v>43</v>
      </c>
      <c r="B132" s="9">
        <v>42727</v>
      </c>
      <c r="C132" s="9">
        <v>43652</v>
      </c>
      <c r="D132" s="3" t="s">
        <v>783</v>
      </c>
      <c r="E132" s="3" t="s">
        <v>784</v>
      </c>
      <c r="F132" s="3" t="s">
        <v>683</v>
      </c>
    </row>
    <row r="133" spans="1:6" x14ac:dyDescent="0.25">
      <c r="A133" s="3">
        <v>44</v>
      </c>
      <c r="B133" s="10">
        <v>2022</v>
      </c>
      <c r="C133" s="9" t="s">
        <v>661</v>
      </c>
      <c r="D133" s="3" t="s">
        <v>779</v>
      </c>
      <c r="E133" s="3" t="s">
        <v>728</v>
      </c>
      <c r="F133" s="3" t="s">
        <v>785</v>
      </c>
    </row>
    <row r="134" spans="1:6" x14ac:dyDescent="0.25">
      <c r="A134" s="3">
        <v>44</v>
      </c>
      <c r="B134" s="7">
        <v>2017</v>
      </c>
      <c r="C134" s="7">
        <v>2022</v>
      </c>
      <c r="D134" s="3" t="s">
        <v>639</v>
      </c>
      <c r="E134" s="3" t="s">
        <v>786</v>
      </c>
      <c r="F134" s="3" t="s">
        <v>785</v>
      </c>
    </row>
    <row r="135" spans="1:6" x14ac:dyDescent="0.25">
      <c r="A135" s="3">
        <v>44</v>
      </c>
      <c r="B135" s="7">
        <v>2016</v>
      </c>
      <c r="C135" s="7">
        <v>2017</v>
      </c>
      <c r="D135" s="3" t="s">
        <v>787</v>
      </c>
      <c r="E135" s="3" t="s">
        <v>786</v>
      </c>
      <c r="F135" s="3" t="s">
        <v>785</v>
      </c>
    </row>
    <row r="136" spans="1:6" x14ac:dyDescent="0.25">
      <c r="A136" s="3">
        <v>45</v>
      </c>
      <c r="B136" s="4" t="s">
        <v>788</v>
      </c>
      <c r="C136" s="4" t="s">
        <v>788</v>
      </c>
      <c r="D136" s="3" t="s">
        <v>788</v>
      </c>
      <c r="E136" s="3" t="s">
        <v>788</v>
      </c>
      <c r="F136" s="3" t="s">
        <v>788</v>
      </c>
    </row>
    <row r="137" spans="1:6" x14ac:dyDescent="0.25">
      <c r="A137" s="3">
        <v>45</v>
      </c>
      <c r="B137" s="4" t="s">
        <v>788</v>
      </c>
      <c r="C137" s="4" t="s">
        <v>788</v>
      </c>
      <c r="D137" s="3" t="s">
        <v>788</v>
      </c>
      <c r="E137" s="3" t="s">
        <v>788</v>
      </c>
      <c r="F137" s="3" t="s">
        <v>788</v>
      </c>
    </row>
    <row r="138" spans="1:6" x14ac:dyDescent="0.25">
      <c r="A138" s="3">
        <v>45</v>
      </c>
      <c r="B138" s="4" t="s">
        <v>788</v>
      </c>
      <c r="C138" s="4" t="s">
        <v>788</v>
      </c>
      <c r="D138" s="3" t="s">
        <v>788</v>
      </c>
      <c r="E138" s="3" t="s">
        <v>788</v>
      </c>
      <c r="F138" s="3" t="s">
        <v>788</v>
      </c>
    </row>
    <row r="139" spans="1:6" x14ac:dyDescent="0.25">
      <c r="A139" s="3">
        <v>46</v>
      </c>
      <c r="B139" s="4">
        <v>44470</v>
      </c>
      <c r="C139" s="4">
        <v>45688</v>
      </c>
      <c r="D139" s="3" t="s">
        <v>83</v>
      </c>
      <c r="E139" s="3" t="s">
        <v>789</v>
      </c>
      <c r="F139" s="3" t="s">
        <v>790</v>
      </c>
    </row>
    <row r="140" spans="1:6" x14ac:dyDescent="0.25">
      <c r="A140" s="3">
        <v>46</v>
      </c>
      <c r="B140" s="4">
        <v>43525</v>
      </c>
      <c r="C140" s="4">
        <v>44469</v>
      </c>
      <c r="D140" s="3" t="s">
        <v>83</v>
      </c>
      <c r="E140" s="3" t="s">
        <v>791</v>
      </c>
      <c r="F140" s="3" t="s">
        <v>790</v>
      </c>
    </row>
    <row r="141" spans="1:6" x14ac:dyDescent="0.25">
      <c r="A141" s="3">
        <v>46</v>
      </c>
      <c r="B141" s="4">
        <v>42994</v>
      </c>
      <c r="C141" s="4">
        <v>43465</v>
      </c>
      <c r="D141" s="3" t="s">
        <v>83</v>
      </c>
      <c r="E141" s="3" t="s">
        <v>792</v>
      </c>
      <c r="F141" s="3" t="s">
        <v>790</v>
      </c>
    </row>
    <row r="142" spans="1:6" x14ac:dyDescent="0.25">
      <c r="A142" s="3">
        <v>47</v>
      </c>
      <c r="B142" s="4">
        <v>44501</v>
      </c>
      <c r="C142" s="4">
        <v>44651</v>
      </c>
      <c r="D142" s="3" t="s">
        <v>611</v>
      </c>
      <c r="E142" s="3" t="s">
        <v>793</v>
      </c>
      <c r="F142" s="3" t="s">
        <v>599</v>
      </c>
    </row>
    <row r="143" spans="1:6" x14ac:dyDescent="0.25">
      <c r="A143" s="3">
        <v>47</v>
      </c>
      <c r="B143" s="4">
        <v>44075</v>
      </c>
      <c r="C143" s="4">
        <v>44377</v>
      </c>
      <c r="D143" s="3" t="s">
        <v>794</v>
      </c>
      <c r="E143" s="3" t="s">
        <v>795</v>
      </c>
      <c r="F143" s="3" t="s">
        <v>599</v>
      </c>
    </row>
    <row r="144" spans="1:6" x14ac:dyDescent="0.25">
      <c r="A144" s="3">
        <v>47</v>
      </c>
      <c r="B144" s="4">
        <v>43040</v>
      </c>
      <c r="C144" s="4">
        <v>43921</v>
      </c>
      <c r="D144" s="3" t="s">
        <v>796</v>
      </c>
      <c r="E144" s="3" t="s">
        <v>797</v>
      </c>
      <c r="F144" s="3" t="s">
        <v>599</v>
      </c>
    </row>
    <row r="145" spans="1:6" x14ac:dyDescent="0.25">
      <c r="A145" s="3">
        <v>48</v>
      </c>
      <c r="B145" s="4">
        <v>44661</v>
      </c>
      <c r="C145" s="4">
        <v>44742</v>
      </c>
      <c r="D145" s="3" t="s">
        <v>719</v>
      </c>
      <c r="E145" s="3" t="s">
        <v>793</v>
      </c>
      <c r="F145" s="3" t="s">
        <v>599</v>
      </c>
    </row>
    <row r="146" spans="1:6" x14ac:dyDescent="0.25">
      <c r="A146" s="3">
        <v>48</v>
      </c>
      <c r="B146" s="4">
        <v>44576</v>
      </c>
      <c r="C146" s="4">
        <v>44651</v>
      </c>
      <c r="D146" s="3" t="s">
        <v>719</v>
      </c>
      <c r="E146" s="3" t="s">
        <v>798</v>
      </c>
      <c r="F146" s="3" t="s">
        <v>599</v>
      </c>
    </row>
    <row r="147" spans="1:6" x14ac:dyDescent="0.25">
      <c r="A147" s="3">
        <v>48</v>
      </c>
      <c r="B147" s="4">
        <v>43040</v>
      </c>
      <c r="C147" s="4">
        <v>43905</v>
      </c>
      <c r="D147" s="3" t="s">
        <v>799</v>
      </c>
      <c r="E147" s="3" t="s">
        <v>800</v>
      </c>
      <c r="F147" s="3" t="s">
        <v>599</v>
      </c>
    </row>
    <row r="148" spans="1:6" x14ac:dyDescent="0.25">
      <c r="A148" s="3">
        <v>49</v>
      </c>
      <c r="B148" s="4">
        <v>45108</v>
      </c>
      <c r="C148" s="4">
        <v>45580</v>
      </c>
      <c r="D148" s="3" t="s">
        <v>801</v>
      </c>
      <c r="E148" s="3" t="s">
        <v>802</v>
      </c>
      <c r="F148" s="3" t="s">
        <v>803</v>
      </c>
    </row>
    <row r="149" spans="1:6" x14ac:dyDescent="0.25">
      <c r="A149" s="3">
        <v>49</v>
      </c>
      <c r="B149" s="4">
        <v>44090</v>
      </c>
      <c r="C149" s="4">
        <v>45107</v>
      </c>
      <c r="D149" s="3" t="s">
        <v>715</v>
      </c>
      <c r="E149" s="3" t="s">
        <v>804</v>
      </c>
      <c r="F149" s="3" t="s">
        <v>803</v>
      </c>
    </row>
    <row r="150" spans="1:6" x14ac:dyDescent="0.25">
      <c r="A150" s="3">
        <v>49</v>
      </c>
      <c r="B150" s="4">
        <v>43206</v>
      </c>
      <c r="C150" s="4">
        <v>44089</v>
      </c>
      <c r="D150" s="3" t="s">
        <v>590</v>
      </c>
      <c r="E150" s="3" t="s">
        <v>805</v>
      </c>
      <c r="F150" s="3" t="s">
        <v>803</v>
      </c>
    </row>
    <row r="151" spans="1:6" x14ac:dyDescent="0.25">
      <c r="A151" s="3">
        <v>50</v>
      </c>
      <c r="B151" s="4">
        <v>45108</v>
      </c>
      <c r="C151" s="9" t="s">
        <v>661</v>
      </c>
      <c r="D151" s="3" t="s">
        <v>801</v>
      </c>
      <c r="E151" s="3" t="s">
        <v>806</v>
      </c>
      <c r="F151" s="3" t="s">
        <v>807</v>
      </c>
    </row>
    <row r="152" spans="1:6" x14ac:dyDescent="0.25">
      <c r="A152" s="3">
        <v>50</v>
      </c>
      <c r="B152" s="7">
        <v>2019</v>
      </c>
      <c r="C152" s="10">
        <v>2019</v>
      </c>
      <c r="D152" s="3" t="s">
        <v>808</v>
      </c>
      <c r="E152" s="3" t="s">
        <v>805</v>
      </c>
      <c r="F152" s="3" t="s">
        <v>807</v>
      </c>
    </row>
    <row r="153" spans="1:6" x14ac:dyDescent="0.25">
      <c r="A153" s="3">
        <v>50</v>
      </c>
      <c r="B153" s="7">
        <v>2014</v>
      </c>
      <c r="C153" s="10">
        <v>2017</v>
      </c>
      <c r="D153" s="3" t="s">
        <v>809</v>
      </c>
      <c r="E153" s="3" t="s">
        <v>596</v>
      </c>
      <c r="F153" s="3" t="s">
        <v>807</v>
      </c>
    </row>
    <row r="154" spans="1:6" x14ac:dyDescent="0.25">
      <c r="A154" s="3">
        <v>51</v>
      </c>
      <c r="B154" s="4">
        <v>45536</v>
      </c>
      <c r="C154" s="9">
        <v>45689</v>
      </c>
      <c r="D154" s="3" t="s">
        <v>810</v>
      </c>
      <c r="E154" s="3" t="s">
        <v>811</v>
      </c>
      <c r="F154" s="3" t="s">
        <v>629</v>
      </c>
    </row>
    <row r="155" spans="1:6" x14ac:dyDescent="0.25">
      <c r="A155" s="3">
        <v>51</v>
      </c>
      <c r="B155" s="4">
        <v>45078</v>
      </c>
      <c r="C155" s="9">
        <v>45505</v>
      </c>
      <c r="D155" s="3" t="s">
        <v>810</v>
      </c>
      <c r="E155" s="3" t="s">
        <v>812</v>
      </c>
      <c r="F155" s="3" t="s">
        <v>629</v>
      </c>
    </row>
    <row r="156" spans="1:6" x14ac:dyDescent="0.25">
      <c r="A156" s="3">
        <v>51</v>
      </c>
      <c r="B156" s="4">
        <v>44958</v>
      </c>
      <c r="C156" s="9">
        <v>45078</v>
      </c>
      <c r="D156" s="3" t="s">
        <v>813</v>
      </c>
      <c r="E156" s="3" t="s">
        <v>814</v>
      </c>
      <c r="F156" s="3" t="s">
        <v>629</v>
      </c>
    </row>
    <row r="157" spans="1:6" x14ac:dyDescent="0.25">
      <c r="A157" s="3">
        <v>52</v>
      </c>
      <c r="B157" s="4">
        <v>44927</v>
      </c>
      <c r="C157" s="9">
        <v>45108</v>
      </c>
      <c r="D157" s="3" t="s">
        <v>801</v>
      </c>
      <c r="E157" s="3" t="s">
        <v>645</v>
      </c>
      <c r="F157" s="3" t="s">
        <v>650</v>
      </c>
    </row>
    <row r="158" spans="1:6" x14ac:dyDescent="0.25">
      <c r="A158" s="3">
        <v>52</v>
      </c>
      <c r="B158" s="4">
        <v>44682</v>
      </c>
      <c r="C158" s="9" t="s">
        <v>661</v>
      </c>
      <c r="D158" s="3" t="s">
        <v>815</v>
      </c>
      <c r="E158" s="3" t="s">
        <v>645</v>
      </c>
      <c r="F158" s="3" t="s">
        <v>650</v>
      </c>
    </row>
    <row r="159" spans="1:6" x14ac:dyDescent="0.25">
      <c r="A159" s="3">
        <v>52</v>
      </c>
      <c r="B159" s="4">
        <v>43466</v>
      </c>
      <c r="C159" s="4">
        <v>44805</v>
      </c>
      <c r="D159" s="3" t="s">
        <v>816</v>
      </c>
      <c r="E159" s="3" t="s">
        <v>817</v>
      </c>
      <c r="F159" s="3" t="s">
        <v>650</v>
      </c>
    </row>
    <row r="160" spans="1:6" x14ac:dyDescent="0.25">
      <c r="A160" s="3">
        <v>53</v>
      </c>
      <c r="B160" s="4">
        <v>43439</v>
      </c>
      <c r="C160" s="4">
        <v>43465</v>
      </c>
      <c r="D160" s="3" t="s">
        <v>818</v>
      </c>
      <c r="E160" s="3" t="s">
        <v>819</v>
      </c>
      <c r="F160" s="3" t="s">
        <v>790</v>
      </c>
    </row>
    <row r="161" spans="1:6" x14ac:dyDescent="0.25">
      <c r="A161" s="3">
        <v>53</v>
      </c>
      <c r="B161" s="4">
        <v>41913</v>
      </c>
      <c r="C161" s="4">
        <v>43438</v>
      </c>
      <c r="D161" s="3" t="s">
        <v>820</v>
      </c>
      <c r="E161" s="3" t="s">
        <v>728</v>
      </c>
      <c r="F161" s="3" t="s">
        <v>790</v>
      </c>
    </row>
    <row r="162" spans="1:6" x14ac:dyDescent="0.25">
      <c r="A162" s="3">
        <v>53</v>
      </c>
      <c r="B162" s="4">
        <v>41562</v>
      </c>
      <c r="C162" s="4">
        <v>41927</v>
      </c>
      <c r="D162" s="3" t="s">
        <v>820</v>
      </c>
      <c r="E162" s="3" t="s">
        <v>821</v>
      </c>
      <c r="F162" s="3" t="s">
        <v>790</v>
      </c>
    </row>
    <row r="163" spans="1:6" x14ac:dyDescent="0.25">
      <c r="A163" s="3">
        <v>54</v>
      </c>
      <c r="B163" s="7">
        <v>2023</v>
      </c>
      <c r="C163" s="7">
        <v>2025</v>
      </c>
      <c r="D163" s="3" t="s">
        <v>801</v>
      </c>
      <c r="E163" s="3" t="s">
        <v>806</v>
      </c>
      <c r="F163" s="3" t="s">
        <v>660</v>
      </c>
    </row>
    <row r="164" spans="1:6" x14ac:dyDescent="0.25">
      <c r="A164" s="3">
        <v>54</v>
      </c>
      <c r="B164" s="7">
        <v>2010</v>
      </c>
      <c r="C164" s="7">
        <v>2023</v>
      </c>
      <c r="D164" s="3" t="s">
        <v>822</v>
      </c>
      <c r="E164" s="3" t="s">
        <v>823</v>
      </c>
      <c r="F164" s="3" t="s">
        <v>660</v>
      </c>
    </row>
    <row r="165" spans="1:6" x14ac:dyDescent="0.25">
      <c r="A165" s="3">
        <v>54</v>
      </c>
      <c r="B165" s="7">
        <v>2009</v>
      </c>
      <c r="C165" s="7">
        <v>2010</v>
      </c>
      <c r="D165" s="3" t="s">
        <v>824</v>
      </c>
      <c r="E165" s="3" t="s">
        <v>825</v>
      </c>
      <c r="F165" s="3" t="s">
        <v>660</v>
      </c>
    </row>
    <row r="166" spans="1:6" x14ac:dyDescent="0.25">
      <c r="A166" s="3">
        <v>55</v>
      </c>
      <c r="B166" s="4">
        <v>45231</v>
      </c>
      <c r="C166" s="4">
        <v>45657</v>
      </c>
      <c r="D166" s="3" t="s">
        <v>826</v>
      </c>
      <c r="E166" s="3" t="s">
        <v>827</v>
      </c>
      <c r="F166" s="3" t="s">
        <v>828</v>
      </c>
    </row>
    <row r="167" spans="1:6" x14ac:dyDescent="0.25">
      <c r="A167" s="3">
        <v>55</v>
      </c>
      <c r="B167" s="4">
        <v>44776</v>
      </c>
      <c r="C167" s="4">
        <v>44868</v>
      </c>
      <c r="D167" s="3" t="s">
        <v>829</v>
      </c>
      <c r="E167" s="3" t="s">
        <v>830</v>
      </c>
      <c r="F167" s="3" t="s">
        <v>828</v>
      </c>
    </row>
    <row r="168" spans="1:6" x14ac:dyDescent="0.25">
      <c r="A168" s="3">
        <v>55</v>
      </c>
      <c r="B168" s="4">
        <v>43045</v>
      </c>
      <c r="C168" s="4">
        <v>44746</v>
      </c>
      <c r="D168" s="3" t="s">
        <v>831</v>
      </c>
      <c r="E168" s="3" t="s">
        <v>832</v>
      </c>
      <c r="F168" s="3" t="s">
        <v>828</v>
      </c>
    </row>
    <row r="169" spans="1:6" x14ac:dyDescent="0.25">
      <c r="A169" s="3">
        <v>56</v>
      </c>
      <c r="B169" s="4">
        <v>43085</v>
      </c>
      <c r="C169" s="4">
        <v>45107</v>
      </c>
      <c r="D169" s="3" t="s">
        <v>719</v>
      </c>
      <c r="E169" s="3" t="s">
        <v>833</v>
      </c>
      <c r="F169" s="3" t="s">
        <v>700</v>
      </c>
    </row>
    <row r="170" spans="1:6" x14ac:dyDescent="0.25">
      <c r="A170" s="3">
        <v>56</v>
      </c>
      <c r="B170" s="4">
        <v>42186</v>
      </c>
      <c r="C170" s="4">
        <v>43084</v>
      </c>
      <c r="D170" s="3" t="s">
        <v>719</v>
      </c>
      <c r="E170" s="3" t="s">
        <v>834</v>
      </c>
      <c r="F170" s="3" t="s">
        <v>700</v>
      </c>
    </row>
    <row r="171" spans="1:6" x14ac:dyDescent="0.25">
      <c r="A171" s="3">
        <v>56</v>
      </c>
      <c r="B171" s="9" t="s">
        <v>596</v>
      </c>
      <c r="C171" s="9" t="s">
        <v>596</v>
      </c>
      <c r="D171" s="3" t="s">
        <v>596</v>
      </c>
      <c r="E171" s="3" t="s">
        <v>596</v>
      </c>
      <c r="F171" s="3" t="s">
        <v>596</v>
      </c>
    </row>
    <row r="172" spans="1:6" x14ac:dyDescent="0.25">
      <c r="A172" s="3">
        <v>57</v>
      </c>
      <c r="B172" s="10">
        <v>2023</v>
      </c>
      <c r="C172" s="9" t="s">
        <v>661</v>
      </c>
      <c r="D172" s="3" t="s">
        <v>801</v>
      </c>
      <c r="E172" s="3" t="s">
        <v>835</v>
      </c>
      <c r="F172" s="3" t="s">
        <v>836</v>
      </c>
    </row>
    <row r="173" spans="1:6" x14ac:dyDescent="0.25">
      <c r="A173" s="3">
        <v>57</v>
      </c>
      <c r="B173" s="10">
        <v>2021</v>
      </c>
      <c r="C173" s="10">
        <v>2023</v>
      </c>
      <c r="D173" s="3" t="s">
        <v>669</v>
      </c>
      <c r="E173" s="3" t="s">
        <v>837</v>
      </c>
      <c r="F173" s="3" t="s">
        <v>836</v>
      </c>
    </row>
    <row r="174" spans="1:6" x14ac:dyDescent="0.25">
      <c r="A174" s="3">
        <v>57</v>
      </c>
      <c r="B174" s="9">
        <v>43466</v>
      </c>
      <c r="C174" s="10">
        <v>2021</v>
      </c>
      <c r="D174" s="3" t="s">
        <v>838</v>
      </c>
      <c r="E174" s="3" t="s">
        <v>839</v>
      </c>
      <c r="F174" s="3" t="s">
        <v>836</v>
      </c>
    </row>
    <row r="175" spans="1:6" x14ac:dyDescent="0.25">
      <c r="A175" s="3">
        <v>58</v>
      </c>
      <c r="B175" s="10">
        <v>2024</v>
      </c>
      <c r="C175" s="9" t="s">
        <v>661</v>
      </c>
      <c r="D175" s="3" t="s">
        <v>801</v>
      </c>
      <c r="E175" s="3" t="s">
        <v>827</v>
      </c>
      <c r="F175" s="3" t="s">
        <v>650</v>
      </c>
    </row>
    <row r="176" spans="1:6" x14ac:dyDescent="0.25">
      <c r="A176" s="3">
        <v>58</v>
      </c>
      <c r="B176" s="7">
        <v>2022</v>
      </c>
      <c r="C176" s="7">
        <v>2024</v>
      </c>
      <c r="D176" s="3" t="s">
        <v>840</v>
      </c>
      <c r="E176" s="3" t="s">
        <v>841</v>
      </c>
      <c r="F176" s="3" t="s">
        <v>650</v>
      </c>
    </row>
    <row r="177" spans="1:6" x14ac:dyDescent="0.25">
      <c r="A177" s="3">
        <v>58</v>
      </c>
      <c r="B177" s="7">
        <v>2019</v>
      </c>
      <c r="C177" s="7">
        <v>2022</v>
      </c>
      <c r="D177" s="3" t="s">
        <v>842</v>
      </c>
      <c r="E177" s="3" t="s">
        <v>843</v>
      </c>
      <c r="F177" s="3" t="s">
        <v>650</v>
      </c>
    </row>
    <row r="178" spans="1:6" x14ac:dyDescent="0.25">
      <c r="A178" s="3">
        <v>59</v>
      </c>
      <c r="B178" s="4">
        <v>41989</v>
      </c>
      <c r="C178" s="4">
        <v>45838</v>
      </c>
      <c r="D178" s="3" t="s">
        <v>634</v>
      </c>
      <c r="E178" s="3" t="s">
        <v>844</v>
      </c>
      <c r="F178" s="3" t="s">
        <v>683</v>
      </c>
    </row>
    <row r="179" spans="1:6" x14ac:dyDescent="0.25">
      <c r="A179" s="3">
        <v>59</v>
      </c>
      <c r="B179" s="4">
        <v>37696</v>
      </c>
      <c r="C179" s="4">
        <v>41988</v>
      </c>
      <c r="D179" s="3" t="s">
        <v>845</v>
      </c>
      <c r="E179" s="3" t="s">
        <v>846</v>
      </c>
      <c r="F179" s="3" t="s">
        <v>683</v>
      </c>
    </row>
    <row r="180" spans="1:6" x14ac:dyDescent="0.25">
      <c r="A180" s="3">
        <v>59</v>
      </c>
      <c r="B180" s="4">
        <v>35658</v>
      </c>
      <c r="C180" s="4">
        <v>36692</v>
      </c>
      <c r="D180" s="3" t="s">
        <v>845</v>
      </c>
      <c r="E180" s="3" t="s">
        <v>782</v>
      </c>
      <c r="F180" s="3" t="s">
        <v>683</v>
      </c>
    </row>
    <row r="181" spans="1:6" x14ac:dyDescent="0.25">
      <c r="A181" s="3">
        <v>60</v>
      </c>
      <c r="B181" s="4">
        <v>45748</v>
      </c>
      <c r="C181" s="7">
        <v>2025</v>
      </c>
      <c r="D181" s="3" t="s">
        <v>801</v>
      </c>
      <c r="E181" s="3" t="s">
        <v>847</v>
      </c>
      <c r="F181" s="3" t="s">
        <v>683</v>
      </c>
    </row>
    <row r="182" spans="1:6" x14ac:dyDescent="0.25">
      <c r="A182" s="3">
        <v>60</v>
      </c>
      <c r="B182" s="4">
        <v>45292</v>
      </c>
      <c r="C182" s="4">
        <v>45717</v>
      </c>
      <c r="D182" s="3" t="s">
        <v>801</v>
      </c>
      <c r="E182" s="3" t="s">
        <v>848</v>
      </c>
      <c r="F182" s="3" t="s">
        <v>683</v>
      </c>
    </row>
    <row r="183" spans="1:6" x14ac:dyDescent="0.25">
      <c r="A183" s="3">
        <v>60</v>
      </c>
      <c r="B183" s="4">
        <v>45108</v>
      </c>
      <c r="C183" s="4">
        <v>45261</v>
      </c>
      <c r="D183" s="3" t="s">
        <v>801</v>
      </c>
      <c r="E183" s="3" t="s">
        <v>849</v>
      </c>
      <c r="F183" s="3" t="s">
        <v>683</v>
      </c>
    </row>
    <row r="184" spans="1:6" x14ac:dyDescent="0.25">
      <c r="A184" s="3">
        <v>61</v>
      </c>
      <c r="B184" s="4">
        <v>45658</v>
      </c>
      <c r="C184" s="4">
        <v>45808</v>
      </c>
      <c r="D184" s="3" t="s">
        <v>634</v>
      </c>
      <c r="E184" s="3" t="s">
        <v>850</v>
      </c>
      <c r="F184" s="3" t="s">
        <v>851</v>
      </c>
    </row>
    <row r="185" spans="1:6" x14ac:dyDescent="0.25">
      <c r="A185" s="3">
        <v>61</v>
      </c>
      <c r="B185" s="4">
        <v>45307</v>
      </c>
      <c r="C185" s="4">
        <v>45657</v>
      </c>
      <c r="D185" s="3" t="s">
        <v>801</v>
      </c>
      <c r="E185" s="3" t="s">
        <v>806</v>
      </c>
      <c r="F185" s="3" t="s">
        <v>851</v>
      </c>
    </row>
    <row r="186" spans="1:6" x14ac:dyDescent="0.25">
      <c r="A186" s="3">
        <v>61</v>
      </c>
      <c r="B186" s="4">
        <v>44621</v>
      </c>
      <c r="C186" s="4">
        <v>45292</v>
      </c>
      <c r="D186" s="3" t="s">
        <v>852</v>
      </c>
      <c r="E186" s="3" t="s">
        <v>853</v>
      </c>
      <c r="F186" s="3" t="s">
        <v>851</v>
      </c>
    </row>
    <row r="187" spans="1:6" x14ac:dyDescent="0.25">
      <c r="A187" s="3">
        <v>62</v>
      </c>
      <c r="B187" s="4">
        <v>43439</v>
      </c>
      <c r="C187" s="4">
        <v>43465</v>
      </c>
      <c r="D187" s="3" t="s">
        <v>719</v>
      </c>
      <c r="E187" s="3" t="s">
        <v>854</v>
      </c>
      <c r="F187" s="3" t="s">
        <v>700</v>
      </c>
    </row>
    <row r="188" spans="1:6" x14ac:dyDescent="0.25">
      <c r="A188" s="3">
        <v>62</v>
      </c>
      <c r="B188" s="4">
        <v>42370</v>
      </c>
      <c r="C188" s="4">
        <v>43438</v>
      </c>
      <c r="D188" s="3" t="s">
        <v>855</v>
      </c>
      <c r="E188" s="3" t="s">
        <v>856</v>
      </c>
      <c r="F188" s="3" t="s">
        <v>700</v>
      </c>
    </row>
    <row r="189" spans="1:6" x14ac:dyDescent="0.25">
      <c r="A189" s="3">
        <v>62</v>
      </c>
      <c r="B189" s="4">
        <v>42278</v>
      </c>
      <c r="C189" s="4">
        <v>42339</v>
      </c>
      <c r="D189" s="3" t="s">
        <v>857</v>
      </c>
      <c r="E189" s="3" t="s">
        <v>858</v>
      </c>
      <c r="F189" s="3" t="s">
        <v>700</v>
      </c>
    </row>
    <row r="190" spans="1:6" x14ac:dyDescent="0.25">
      <c r="A190" s="3">
        <v>63</v>
      </c>
      <c r="B190" s="4" t="s">
        <v>788</v>
      </c>
      <c r="C190" s="4" t="s">
        <v>788</v>
      </c>
      <c r="D190" s="3" t="s">
        <v>788</v>
      </c>
      <c r="E190" s="3" t="s">
        <v>788</v>
      </c>
      <c r="F190" s="3" t="s">
        <v>788</v>
      </c>
    </row>
    <row r="191" spans="1:6" x14ac:dyDescent="0.25">
      <c r="A191" s="3">
        <v>63</v>
      </c>
      <c r="B191" s="4" t="s">
        <v>788</v>
      </c>
      <c r="C191" s="4" t="s">
        <v>788</v>
      </c>
      <c r="D191" s="3" t="s">
        <v>788</v>
      </c>
      <c r="E191" s="3" t="s">
        <v>788</v>
      </c>
      <c r="F191" s="3" t="s">
        <v>788</v>
      </c>
    </row>
    <row r="192" spans="1:6" x14ac:dyDescent="0.25">
      <c r="A192" s="3">
        <v>63</v>
      </c>
      <c r="B192" s="4" t="s">
        <v>788</v>
      </c>
      <c r="C192" s="4" t="s">
        <v>788</v>
      </c>
      <c r="D192" s="3" t="s">
        <v>788</v>
      </c>
      <c r="E192" s="3" t="s">
        <v>788</v>
      </c>
      <c r="F192" s="3" t="s">
        <v>788</v>
      </c>
    </row>
    <row r="193" spans="1:6" x14ac:dyDescent="0.25">
      <c r="A193" s="3">
        <v>64</v>
      </c>
      <c r="B193" s="4">
        <v>45323</v>
      </c>
      <c r="C193" s="4">
        <v>45976</v>
      </c>
      <c r="D193" s="3" t="s">
        <v>801</v>
      </c>
      <c r="E193" s="3" t="s">
        <v>859</v>
      </c>
      <c r="F193" s="3" t="s">
        <v>629</v>
      </c>
    </row>
    <row r="194" spans="1:6" x14ac:dyDescent="0.25">
      <c r="A194" s="3">
        <v>64</v>
      </c>
      <c r="B194" s="4">
        <v>45078</v>
      </c>
      <c r="C194" s="4">
        <v>45322</v>
      </c>
      <c r="D194" s="3" t="s">
        <v>860</v>
      </c>
      <c r="E194" s="3" t="s">
        <v>861</v>
      </c>
      <c r="F194" s="3" t="s">
        <v>629</v>
      </c>
    </row>
    <row r="195" spans="1:6" x14ac:dyDescent="0.25">
      <c r="A195" s="3">
        <v>64</v>
      </c>
      <c r="B195" s="4">
        <v>44287</v>
      </c>
      <c r="C195" s="4">
        <v>45077</v>
      </c>
      <c r="D195" s="3" t="s">
        <v>862</v>
      </c>
      <c r="E195" s="3" t="s">
        <v>863</v>
      </c>
      <c r="F195" s="3" t="s">
        <v>629</v>
      </c>
    </row>
    <row r="196" spans="1:6" x14ac:dyDescent="0.25">
      <c r="A196" s="3">
        <v>65</v>
      </c>
      <c r="B196" s="4">
        <v>45170</v>
      </c>
      <c r="C196" s="4">
        <v>45962</v>
      </c>
      <c r="D196" s="8" t="s">
        <v>801</v>
      </c>
      <c r="E196" s="8" t="s">
        <v>864</v>
      </c>
      <c r="F196" s="3" t="s">
        <v>865</v>
      </c>
    </row>
    <row r="197" spans="1:6" x14ac:dyDescent="0.25">
      <c r="A197" s="3">
        <v>65</v>
      </c>
      <c r="B197" s="4">
        <v>44774</v>
      </c>
      <c r="C197" s="4">
        <v>45170</v>
      </c>
      <c r="D197" s="4" t="s">
        <v>866</v>
      </c>
      <c r="E197" s="4" t="s">
        <v>867</v>
      </c>
      <c r="F197" s="3" t="s">
        <v>865</v>
      </c>
    </row>
    <row r="198" spans="1:6" x14ac:dyDescent="0.25">
      <c r="A198" s="3">
        <v>65</v>
      </c>
      <c r="B198" s="4">
        <v>44166</v>
      </c>
      <c r="C198" s="4">
        <v>44652</v>
      </c>
      <c r="D198" s="4" t="s">
        <v>868</v>
      </c>
      <c r="E198" s="4" t="s">
        <v>869</v>
      </c>
      <c r="F198" s="3" t="s">
        <v>865</v>
      </c>
    </row>
    <row r="199" spans="1:6" x14ac:dyDescent="0.25">
      <c r="A199" s="3">
        <v>66</v>
      </c>
      <c r="B199" s="4">
        <v>45352</v>
      </c>
      <c r="C199" s="4">
        <v>45731</v>
      </c>
      <c r="D199" s="3" t="s">
        <v>634</v>
      </c>
      <c r="E199" s="3" t="s">
        <v>728</v>
      </c>
      <c r="F199" s="3" t="s">
        <v>683</v>
      </c>
    </row>
    <row r="200" spans="1:6" x14ac:dyDescent="0.25">
      <c r="A200" s="3">
        <v>66</v>
      </c>
      <c r="B200" s="7">
        <v>2023</v>
      </c>
      <c r="C200" s="7">
        <v>2024</v>
      </c>
      <c r="D200" s="3" t="s">
        <v>870</v>
      </c>
      <c r="E200" s="3" t="s">
        <v>871</v>
      </c>
      <c r="F200" s="3" t="s">
        <v>683</v>
      </c>
    </row>
    <row r="201" spans="1:6" x14ac:dyDescent="0.25">
      <c r="A201" s="3">
        <v>66</v>
      </c>
      <c r="B201" s="7">
        <v>2022</v>
      </c>
      <c r="C201" s="7">
        <v>2023</v>
      </c>
      <c r="D201" s="3" t="s">
        <v>872</v>
      </c>
      <c r="E201" s="3" t="s">
        <v>757</v>
      </c>
      <c r="F201" s="3" t="s">
        <v>683</v>
      </c>
    </row>
    <row r="202" spans="1:6" x14ac:dyDescent="0.25">
      <c r="A202" s="3">
        <v>67</v>
      </c>
      <c r="B202" s="4">
        <v>44440</v>
      </c>
      <c r="C202" s="4">
        <v>45731</v>
      </c>
      <c r="D202" s="3" t="s">
        <v>83</v>
      </c>
      <c r="E202" s="3" t="s">
        <v>873</v>
      </c>
      <c r="F202" s="3" t="s">
        <v>683</v>
      </c>
    </row>
    <row r="203" spans="1:6" x14ac:dyDescent="0.25">
      <c r="A203" s="3">
        <v>67</v>
      </c>
      <c r="B203" s="4">
        <v>43724</v>
      </c>
      <c r="C203" s="4">
        <v>44439</v>
      </c>
      <c r="D203" s="3" t="s">
        <v>779</v>
      </c>
      <c r="E203" s="3" t="s">
        <v>793</v>
      </c>
      <c r="F203" s="3" t="s">
        <v>683</v>
      </c>
    </row>
    <row r="204" spans="1:6" x14ac:dyDescent="0.25">
      <c r="A204" s="3">
        <v>67</v>
      </c>
      <c r="B204" s="4">
        <v>43512</v>
      </c>
      <c r="C204" s="4">
        <v>43690</v>
      </c>
      <c r="D204" s="3" t="s">
        <v>779</v>
      </c>
      <c r="E204" s="3" t="s">
        <v>874</v>
      </c>
      <c r="F204" s="3" t="s">
        <v>683</v>
      </c>
    </row>
    <row r="205" spans="1:6" x14ac:dyDescent="0.25">
      <c r="A205" s="3">
        <v>68</v>
      </c>
      <c r="B205" s="9" t="s">
        <v>661</v>
      </c>
      <c r="C205" s="9" t="s">
        <v>661</v>
      </c>
      <c r="D205" s="3" t="s">
        <v>719</v>
      </c>
      <c r="E205" s="3" t="s">
        <v>782</v>
      </c>
      <c r="F205" s="3" t="s">
        <v>693</v>
      </c>
    </row>
    <row r="206" spans="1:6" x14ac:dyDescent="0.25">
      <c r="A206" s="3">
        <v>68</v>
      </c>
      <c r="B206" s="9">
        <v>42522</v>
      </c>
      <c r="C206" s="9">
        <v>42614</v>
      </c>
      <c r="D206" s="3" t="s">
        <v>875</v>
      </c>
      <c r="E206" s="3" t="s">
        <v>876</v>
      </c>
      <c r="F206" s="3" t="s">
        <v>693</v>
      </c>
    </row>
    <row r="207" spans="1:6" x14ac:dyDescent="0.25">
      <c r="A207" s="3">
        <v>68</v>
      </c>
      <c r="B207" s="9" t="s">
        <v>596</v>
      </c>
      <c r="C207" s="9" t="s">
        <v>596</v>
      </c>
      <c r="D207" s="3" t="s">
        <v>596</v>
      </c>
      <c r="E207" s="3" t="s">
        <v>596</v>
      </c>
      <c r="F207" s="3" t="s">
        <v>596</v>
      </c>
    </row>
    <row r="208" spans="1:6" x14ac:dyDescent="0.25">
      <c r="A208" s="3">
        <v>69</v>
      </c>
      <c r="B208" s="4" t="s">
        <v>788</v>
      </c>
      <c r="C208" s="4" t="s">
        <v>788</v>
      </c>
      <c r="D208" s="3" t="s">
        <v>788</v>
      </c>
      <c r="E208" s="3" t="s">
        <v>788</v>
      </c>
      <c r="F208" s="3" t="s">
        <v>788</v>
      </c>
    </row>
    <row r="209" spans="1:6" x14ac:dyDescent="0.25">
      <c r="A209" s="3">
        <v>69</v>
      </c>
      <c r="B209" s="4" t="s">
        <v>788</v>
      </c>
      <c r="C209" s="4" t="s">
        <v>788</v>
      </c>
      <c r="D209" s="3" t="s">
        <v>788</v>
      </c>
      <c r="E209" s="3" t="s">
        <v>788</v>
      </c>
      <c r="F209" s="3" t="s">
        <v>788</v>
      </c>
    </row>
    <row r="210" spans="1:6" x14ac:dyDescent="0.25">
      <c r="A210" s="3">
        <v>69</v>
      </c>
      <c r="B210" s="4" t="s">
        <v>788</v>
      </c>
      <c r="C210" s="4" t="s">
        <v>788</v>
      </c>
      <c r="D210" s="3" t="s">
        <v>788</v>
      </c>
      <c r="E210" s="3" t="s">
        <v>788</v>
      </c>
      <c r="F210" s="3" t="s">
        <v>788</v>
      </c>
    </row>
    <row r="211" spans="1:6" x14ac:dyDescent="0.25">
      <c r="A211" s="3">
        <v>70</v>
      </c>
      <c r="B211" s="4">
        <v>44820</v>
      </c>
      <c r="C211" s="7">
        <v>2024</v>
      </c>
      <c r="D211" s="3" t="s">
        <v>877</v>
      </c>
      <c r="E211" s="3" t="s">
        <v>878</v>
      </c>
      <c r="F211" s="3" t="s">
        <v>683</v>
      </c>
    </row>
    <row r="212" spans="1:6" x14ac:dyDescent="0.25">
      <c r="A212" s="3">
        <v>70</v>
      </c>
      <c r="B212" s="4">
        <v>44593</v>
      </c>
      <c r="C212" s="4">
        <v>44819</v>
      </c>
      <c r="D212" s="3" t="s">
        <v>877</v>
      </c>
      <c r="E212" s="3" t="s">
        <v>879</v>
      </c>
      <c r="F212" s="3" t="s">
        <v>683</v>
      </c>
    </row>
    <row r="213" spans="1:6" x14ac:dyDescent="0.25">
      <c r="A213" s="3">
        <v>70</v>
      </c>
      <c r="B213" s="4">
        <v>44448</v>
      </c>
      <c r="C213" s="4">
        <v>44592</v>
      </c>
      <c r="D213" s="3" t="s">
        <v>618</v>
      </c>
      <c r="E213" s="3" t="s">
        <v>880</v>
      </c>
      <c r="F213" s="3" t="s">
        <v>683</v>
      </c>
    </row>
    <row r="214" spans="1:6" x14ac:dyDescent="0.25">
      <c r="A214" s="3">
        <v>71</v>
      </c>
      <c r="B214" s="4" t="s">
        <v>788</v>
      </c>
      <c r="C214" s="4" t="s">
        <v>788</v>
      </c>
      <c r="D214" s="3" t="s">
        <v>788</v>
      </c>
      <c r="E214" s="3" t="s">
        <v>788</v>
      </c>
      <c r="F214" s="3" t="s">
        <v>788</v>
      </c>
    </row>
    <row r="215" spans="1:6" x14ac:dyDescent="0.25">
      <c r="A215" s="3">
        <v>71</v>
      </c>
      <c r="B215" s="4" t="s">
        <v>788</v>
      </c>
      <c r="C215" s="4" t="s">
        <v>788</v>
      </c>
      <c r="D215" s="3" t="s">
        <v>788</v>
      </c>
      <c r="E215" s="3" t="s">
        <v>788</v>
      </c>
      <c r="F215" s="3" t="s">
        <v>788</v>
      </c>
    </row>
    <row r="216" spans="1:6" x14ac:dyDescent="0.25">
      <c r="A216" s="3">
        <v>71</v>
      </c>
      <c r="B216" s="4" t="s">
        <v>788</v>
      </c>
      <c r="C216" s="4" t="s">
        <v>788</v>
      </c>
      <c r="D216" s="3" t="s">
        <v>788</v>
      </c>
      <c r="E216" s="3" t="s">
        <v>788</v>
      </c>
      <c r="F216" s="3" t="s">
        <v>788</v>
      </c>
    </row>
    <row r="217" spans="1:6" x14ac:dyDescent="0.25">
      <c r="A217" s="3">
        <v>72</v>
      </c>
      <c r="B217" s="4">
        <v>45597</v>
      </c>
      <c r="C217" s="7">
        <v>2025</v>
      </c>
      <c r="D217" s="3" t="s">
        <v>590</v>
      </c>
      <c r="E217" s="3" t="s">
        <v>881</v>
      </c>
      <c r="F217" s="3" t="s">
        <v>683</v>
      </c>
    </row>
    <row r="218" spans="1:6" x14ac:dyDescent="0.25">
      <c r="A218" s="3">
        <v>72</v>
      </c>
      <c r="B218" s="4">
        <v>45352</v>
      </c>
      <c r="C218" s="4">
        <v>45595</v>
      </c>
      <c r="D218" s="3" t="s">
        <v>590</v>
      </c>
      <c r="E218" s="3" t="s">
        <v>882</v>
      </c>
      <c r="F218" s="3" t="s">
        <v>683</v>
      </c>
    </row>
    <row r="219" spans="1:6" x14ac:dyDescent="0.25">
      <c r="A219" s="3">
        <v>72</v>
      </c>
      <c r="B219" s="4">
        <v>45292</v>
      </c>
      <c r="C219" s="4">
        <v>45351</v>
      </c>
      <c r="D219" s="3" t="s">
        <v>883</v>
      </c>
      <c r="E219" s="3" t="s">
        <v>884</v>
      </c>
      <c r="F219" s="3" t="s">
        <v>683</v>
      </c>
    </row>
    <row r="220" spans="1:6" x14ac:dyDescent="0.25">
      <c r="A220" s="3">
        <v>73</v>
      </c>
      <c r="B220" s="4">
        <v>45931</v>
      </c>
      <c r="C220" s="4">
        <v>46037</v>
      </c>
      <c r="D220" s="3" t="s">
        <v>885</v>
      </c>
      <c r="E220" s="3" t="s">
        <v>886</v>
      </c>
      <c r="F220" s="3" t="s">
        <v>683</v>
      </c>
    </row>
    <row r="221" spans="1:6" x14ac:dyDescent="0.25">
      <c r="A221" s="3">
        <v>73</v>
      </c>
      <c r="B221" s="4">
        <v>45658</v>
      </c>
      <c r="C221" s="4">
        <v>45930</v>
      </c>
      <c r="D221" s="3" t="s">
        <v>885</v>
      </c>
      <c r="E221" s="3" t="s">
        <v>886</v>
      </c>
      <c r="F221" s="3" t="s">
        <v>683</v>
      </c>
    </row>
    <row r="222" spans="1:6" x14ac:dyDescent="0.25">
      <c r="A222" s="3">
        <v>73</v>
      </c>
      <c r="B222" s="9" t="s">
        <v>596</v>
      </c>
      <c r="C222" s="9" t="s">
        <v>596</v>
      </c>
      <c r="D222" s="3" t="s">
        <v>596</v>
      </c>
      <c r="E222" s="3" t="s">
        <v>596</v>
      </c>
      <c r="F222" s="3" t="s">
        <v>596</v>
      </c>
    </row>
    <row r="223" spans="1:6" x14ac:dyDescent="0.25">
      <c r="A223" s="3">
        <v>74</v>
      </c>
      <c r="B223" s="4">
        <v>45931</v>
      </c>
      <c r="C223" s="4">
        <v>46037</v>
      </c>
      <c r="D223" s="3" t="s">
        <v>634</v>
      </c>
      <c r="E223" s="3" t="s">
        <v>887</v>
      </c>
      <c r="F223" s="3" t="s">
        <v>683</v>
      </c>
    </row>
    <row r="224" spans="1:6" x14ac:dyDescent="0.25">
      <c r="A224" s="3">
        <v>74</v>
      </c>
      <c r="B224" s="4">
        <v>45885</v>
      </c>
      <c r="C224" s="4">
        <v>45930</v>
      </c>
      <c r="D224" s="3" t="s">
        <v>634</v>
      </c>
      <c r="E224" s="3" t="s">
        <v>888</v>
      </c>
      <c r="F224" s="3" t="s">
        <v>683</v>
      </c>
    </row>
    <row r="225" spans="1:6" x14ac:dyDescent="0.25">
      <c r="A225" s="3">
        <v>74</v>
      </c>
      <c r="B225" s="4">
        <v>45383</v>
      </c>
      <c r="C225" s="4">
        <v>45717</v>
      </c>
      <c r="D225" s="3" t="s">
        <v>889</v>
      </c>
      <c r="E225" s="3" t="s">
        <v>890</v>
      </c>
      <c r="F225" s="3" t="s">
        <v>683</v>
      </c>
    </row>
    <row r="226" spans="1:6" x14ac:dyDescent="0.25">
      <c r="A226" s="3">
        <v>75</v>
      </c>
      <c r="B226" s="4">
        <v>45597</v>
      </c>
      <c r="C226" s="4">
        <v>45930</v>
      </c>
      <c r="D226" s="3" t="s">
        <v>634</v>
      </c>
      <c r="E226" s="3" t="s">
        <v>891</v>
      </c>
      <c r="F226" s="3" t="s">
        <v>892</v>
      </c>
    </row>
    <row r="227" spans="1:6" x14ac:dyDescent="0.25">
      <c r="A227" s="3">
        <v>75</v>
      </c>
      <c r="B227" s="4">
        <v>43846</v>
      </c>
      <c r="C227" s="4">
        <v>45596</v>
      </c>
      <c r="D227" s="3" t="s">
        <v>83</v>
      </c>
      <c r="E227" s="3" t="s">
        <v>893</v>
      </c>
      <c r="F227" s="3" t="s">
        <v>892</v>
      </c>
    </row>
    <row r="228" spans="1:6" x14ac:dyDescent="0.25">
      <c r="A228" s="3">
        <v>75</v>
      </c>
      <c r="B228" s="4">
        <v>43466</v>
      </c>
      <c r="C228" s="4">
        <v>43845</v>
      </c>
      <c r="D228" s="3" t="s">
        <v>83</v>
      </c>
      <c r="E228" s="3" t="s">
        <v>894</v>
      </c>
      <c r="F228" s="3" t="s">
        <v>892</v>
      </c>
    </row>
    <row r="229" spans="1:6" x14ac:dyDescent="0.25">
      <c r="A229" s="3">
        <v>76</v>
      </c>
      <c r="B229" s="4">
        <v>45931</v>
      </c>
      <c r="C229" s="4">
        <v>45945</v>
      </c>
      <c r="D229" s="3" t="s">
        <v>611</v>
      </c>
      <c r="E229" s="3" t="s">
        <v>891</v>
      </c>
      <c r="F229" s="3" t="s">
        <v>892</v>
      </c>
    </row>
    <row r="230" spans="1:6" x14ac:dyDescent="0.25">
      <c r="A230" s="3">
        <v>76</v>
      </c>
      <c r="B230" s="4">
        <v>45520</v>
      </c>
      <c r="C230" s="4">
        <v>45930</v>
      </c>
      <c r="D230" s="3" t="s">
        <v>611</v>
      </c>
      <c r="E230" s="3" t="s">
        <v>895</v>
      </c>
      <c r="F230" s="3" t="s">
        <v>892</v>
      </c>
    </row>
    <row r="231" spans="1:6" x14ac:dyDescent="0.25">
      <c r="A231" s="3">
        <v>76</v>
      </c>
      <c r="B231" s="4">
        <v>44758</v>
      </c>
      <c r="C231" s="4">
        <v>45519</v>
      </c>
      <c r="D231" s="3" t="s">
        <v>611</v>
      </c>
      <c r="E231" s="3" t="s">
        <v>896</v>
      </c>
      <c r="F231" s="3" t="s">
        <v>892</v>
      </c>
    </row>
    <row r="232" spans="1:6" x14ac:dyDescent="0.25">
      <c r="A232" s="3">
        <v>77</v>
      </c>
      <c r="B232" s="4">
        <v>45689</v>
      </c>
      <c r="C232" s="4">
        <v>45930</v>
      </c>
      <c r="D232" s="3" t="s">
        <v>885</v>
      </c>
      <c r="E232" s="3" t="s">
        <v>897</v>
      </c>
      <c r="F232" s="3" t="s">
        <v>898</v>
      </c>
    </row>
    <row r="233" spans="1:6" x14ac:dyDescent="0.25">
      <c r="A233" s="3">
        <v>77</v>
      </c>
      <c r="B233" s="4">
        <v>45154</v>
      </c>
      <c r="C233" s="4">
        <v>45688</v>
      </c>
      <c r="D233" s="3" t="s">
        <v>885</v>
      </c>
      <c r="E233" s="3" t="s">
        <v>899</v>
      </c>
      <c r="F233" s="3" t="s">
        <v>898</v>
      </c>
    </row>
    <row r="234" spans="1:6" x14ac:dyDescent="0.25">
      <c r="A234" s="3">
        <v>77</v>
      </c>
      <c r="B234" s="4">
        <v>45047</v>
      </c>
      <c r="C234" s="4">
        <v>45153</v>
      </c>
      <c r="D234" s="3" t="s">
        <v>885</v>
      </c>
      <c r="E234" s="3" t="s">
        <v>884</v>
      </c>
      <c r="F234" s="3" t="s">
        <v>898</v>
      </c>
    </row>
    <row r="235" spans="1:6" x14ac:dyDescent="0.25">
      <c r="A235" s="3">
        <v>78</v>
      </c>
      <c r="B235" s="4">
        <v>45689</v>
      </c>
      <c r="C235" s="4">
        <v>45930</v>
      </c>
      <c r="D235" s="3" t="s">
        <v>634</v>
      </c>
      <c r="E235" s="3" t="s">
        <v>900</v>
      </c>
      <c r="F235" s="3" t="s">
        <v>901</v>
      </c>
    </row>
    <row r="236" spans="1:6" x14ac:dyDescent="0.25">
      <c r="A236" s="3">
        <v>78</v>
      </c>
      <c r="B236" s="4">
        <v>45231</v>
      </c>
      <c r="C236" s="4">
        <v>45688</v>
      </c>
      <c r="D236" s="3" t="s">
        <v>634</v>
      </c>
      <c r="E236" s="3" t="s">
        <v>902</v>
      </c>
      <c r="F236" s="3" t="s">
        <v>901</v>
      </c>
    </row>
    <row r="237" spans="1:6" x14ac:dyDescent="0.25">
      <c r="A237" s="3">
        <v>78</v>
      </c>
      <c r="B237" s="4">
        <v>44470</v>
      </c>
      <c r="C237" s="4">
        <v>44986</v>
      </c>
      <c r="D237" s="3" t="s">
        <v>903</v>
      </c>
      <c r="E237" s="3" t="s">
        <v>904</v>
      </c>
      <c r="F237" s="3" t="s">
        <v>901</v>
      </c>
    </row>
    <row r="238" spans="1:6" x14ac:dyDescent="0.25">
      <c r="A238" s="3">
        <v>79</v>
      </c>
      <c r="B238" s="4">
        <v>45689</v>
      </c>
      <c r="C238" s="4">
        <v>45747</v>
      </c>
      <c r="D238" s="3" t="s">
        <v>83</v>
      </c>
      <c r="E238" s="3" t="s">
        <v>902</v>
      </c>
      <c r="F238" s="3" t="s">
        <v>905</v>
      </c>
    </row>
    <row r="239" spans="1:6" x14ac:dyDescent="0.25">
      <c r="A239" s="3">
        <v>79</v>
      </c>
      <c r="B239" s="4">
        <v>42248</v>
      </c>
      <c r="C239" s="9" t="s">
        <v>661</v>
      </c>
      <c r="D239" s="3" t="s">
        <v>596</v>
      </c>
      <c r="E239" s="3" t="s">
        <v>906</v>
      </c>
      <c r="F239" s="3" t="s">
        <v>905</v>
      </c>
    </row>
    <row r="240" spans="1:6" x14ac:dyDescent="0.25">
      <c r="A240" s="3">
        <v>79</v>
      </c>
      <c r="B240" s="7">
        <v>2011</v>
      </c>
      <c r="C240" s="10">
        <v>2014</v>
      </c>
      <c r="D240" s="3" t="s">
        <v>907</v>
      </c>
      <c r="E240" s="3" t="s">
        <v>908</v>
      </c>
      <c r="F240" s="3" t="s">
        <v>905</v>
      </c>
    </row>
    <row r="241" spans="1:6" x14ac:dyDescent="0.25">
      <c r="A241" s="3">
        <v>80</v>
      </c>
      <c r="B241" s="4">
        <v>45689</v>
      </c>
      <c r="C241" s="9">
        <v>45930</v>
      </c>
      <c r="D241" s="3" t="s">
        <v>634</v>
      </c>
      <c r="E241" s="3" t="s">
        <v>909</v>
      </c>
      <c r="F241" s="3" t="s">
        <v>910</v>
      </c>
    </row>
    <row r="242" spans="1:6" x14ac:dyDescent="0.25">
      <c r="A242" s="3">
        <v>80</v>
      </c>
      <c r="B242" s="4">
        <v>45658</v>
      </c>
      <c r="C242" s="9">
        <v>45688</v>
      </c>
      <c r="D242" s="3" t="s">
        <v>911</v>
      </c>
      <c r="E242" s="3" t="s">
        <v>912</v>
      </c>
      <c r="F242" s="3" t="s">
        <v>910</v>
      </c>
    </row>
    <row r="243" spans="1:6" x14ac:dyDescent="0.25">
      <c r="A243" s="3">
        <v>80</v>
      </c>
      <c r="B243" s="4">
        <v>45352</v>
      </c>
      <c r="C243" s="9">
        <v>45383</v>
      </c>
      <c r="D243" s="3" t="s">
        <v>913</v>
      </c>
      <c r="E243" s="3" t="s">
        <v>914</v>
      </c>
      <c r="F243" s="3" t="s">
        <v>910</v>
      </c>
    </row>
    <row r="244" spans="1:6" x14ac:dyDescent="0.25">
      <c r="A244" s="3">
        <v>81</v>
      </c>
      <c r="B244" s="4">
        <v>45689</v>
      </c>
      <c r="C244" s="9">
        <v>45930</v>
      </c>
      <c r="D244" s="3" t="s">
        <v>634</v>
      </c>
      <c r="E244" s="3" t="s">
        <v>915</v>
      </c>
      <c r="F244" s="3" t="s">
        <v>916</v>
      </c>
    </row>
    <row r="245" spans="1:6" x14ac:dyDescent="0.25">
      <c r="A245" s="3">
        <v>81</v>
      </c>
      <c r="B245" s="4">
        <v>45261</v>
      </c>
      <c r="C245" s="9">
        <v>45474</v>
      </c>
      <c r="D245" s="3" t="s">
        <v>917</v>
      </c>
      <c r="E245" s="3" t="s">
        <v>918</v>
      </c>
      <c r="F245" s="3" t="s">
        <v>916</v>
      </c>
    </row>
    <row r="246" spans="1:6" x14ac:dyDescent="0.25">
      <c r="A246" s="3">
        <v>81</v>
      </c>
      <c r="B246" s="4">
        <v>44958</v>
      </c>
      <c r="C246" s="9">
        <v>45231</v>
      </c>
      <c r="D246" s="3" t="s">
        <v>919</v>
      </c>
      <c r="E246" s="3" t="s">
        <v>920</v>
      </c>
      <c r="F246" s="3" t="s">
        <v>916</v>
      </c>
    </row>
    <row r="247" spans="1:6" x14ac:dyDescent="0.25">
      <c r="A247" s="3">
        <v>82</v>
      </c>
      <c r="B247" s="4">
        <v>45597</v>
      </c>
      <c r="C247" s="9">
        <v>45931</v>
      </c>
      <c r="D247" s="3" t="s">
        <v>634</v>
      </c>
      <c r="E247" s="3" t="s">
        <v>921</v>
      </c>
      <c r="F247" s="3" t="s">
        <v>683</v>
      </c>
    </row>
    <row r="248" spans="1:6" x14ac:dyDescent="0.25">
      <c r="A248" s="3">
        <v>82</v>
      </c>
      <c r="B248" s="4">
        <v>43922</v>
      </c>
      <c r="C248" s="9" t="s">
        <v>661</v>
      </c>
      <c r="D248" s="3" t="s">
        <v>922</v>
      </c>
      <c r="E248" s="3" t="s">
        <v>923</v>
      </c>
      <c r="F248" s="3" t="s">
        <v>683</v>
      </c>
    </row>
    <row r="249" spans="1:6" x14ac:dyDescent="0.25">
      <c r="A249" s="3">
        <v>82</v>
      </c>
      <c r="B249" s="4">
        <v>43009</v>
      </c>
      <c r="C249" s="4">
        <v>43922</v>
      </c>
      <c r="D249" s="3" t="s">
        <v>922</v>
      </c>
      <c r="E249" s="3" t="s">
        <v>924</v>
      </c>
      <c r="F249" s="3" t="s">
        <v>683</v>
      </c>
    </row>
    <row r="250" spans="1:6" x14ac:dyDescent="0.25">
      <c r="A250" s="3">
        <v>83</v>
      </c>
      <c r="B250" s="4">
        <v>45839</v>
      </c>
      <c r="C250" s="4">
        <v>45945</v>
      </c>
      <c r="D250" s="3" t="s">
        <v>885</v>
      </c>
      <c r="E250" s="3" t="s">
        <v>925</v>
      </c>
      <c r="F250" s="3" t="s">
        <v>683</v>
      </c>
    </row>
    <row r="251" spans="1:6" x14ac:dyDescent="0.25">
      <c r="A251" s="3">
        <v>83</v>
      </c>
      <c r="B251" s="4">
        <v>45673</v>
      </c>
      <c r="C251" s="4">
        <v>45838</v>
      </c>
      <c r="D251" s="3" t="s">
        <v>885</v>
      </c>
      <c r="E251" s="3" t="s">
        <v>926</v>
      </c>
      <c r="F251" s="3" t="s">
        <v>683</v>
      </c>
    </row>
    <row r="252" spans="1:6" x14ac:dyDescent="0.25">
      <c r="A252" s="3">
        <v>83</v>
      </c>
      <c r="B252" s="4">
        <v>45383</v>
      </c>
      <c r="C252" s="4">
        <v>45627</v>
      </c>
      <c r="D252" s="3" t="s">
        <v>590</v>
      </c>
      <c r="E252" s="3" t="s">
        <v>927</v>
      </c>
      <c r="F252" s="3" t="s">
        <v>683</v>
      </c>
    </row>
    <row r="253" spans="1:6" x14ac:dyDescent="0.25">
      <c r="A253" s="3">
        <v>84</v>
      </c>
      <c r="B253" s="4">
        <v>45854</v>
      </c>
      <c r="C253" s="4">
        <v>45930</v>
      </c>
      <c r="D253" s="3" t="s">
        <v>83</v>
      </c>
      <c r="E253" s="3" t="s">
        <v>926</v>
      </c>
      <c r="F253" s="3" t="s">
        <v>928</v>
      </c>
    </row>
    <row r="254" spans="1:6" x14ac:dyDescent="0.25">
      <c r="A254" s="3">
        <v>84</v>
      </c>
      <c r="B254" s="4">
        <v>45627</v>
      </c>
      <c r="C254" s="4">
        <v>45853</v>
      </c>
      <c r="D254" s="3" t="s">
        <v>83</v>
      </c>
      <c r="E254" s="3" t="s">
        <v>929</v>
      </c>
      <c r="F254" s="3" t="s">
        <v>928</v>
      </c>
    </row>
    <row r="255" spans="1:6" x14ac:dyDescent="0.25">
      <c r="A255" s="3">
        <v>84</v>
      </c>
      <c r="B255" s="4">
        <v>45383</v>
      </c>
      <c r="C255" s="4">
        <v>45566</v>
      </c>
      <c r="D255" s="3" t="s">
        <v>919</v>
      </c>
      <c r="E255" s="3" t="s">
        <v>757</v>
      </c>
      <c r="F255" s="3" t="s">
        <v>928</v>
      </c>
    </row>
    <row r="256" spans="1:6" x14ac:dyDescent="0.25">
      <c r="A256" s="3">
        <v>85</v>
      </c>
      <c r="B256" s="4">
        <v>44652</v>
      </c>
      <c r="C256" s="4">
        <v>45961</v>
      </c>
      <c r="D256" s="3" t="s">
        <v>590</v>
      </c>
      <c r="E256" s="3" t="s">
        <v>930</v>
      </c>
      <c r="F256" s="3" t="s">
        <v>650</v>
      </c>
    </row>
    <row r="257" spans="1:6" x14ac:dyDescent="0.25">
      <c r="A257" s="3">
        <v>85</v>
      </c>
      <c r="B257" s="4">
        <v>41730</v>
      </c>
      <c r="C257" s="4">
        <v>44651</v>
      </c>
      <c r="D257" s="3" t="s">
        <v>620</v>
      </c>
      <c r="E257" s="3" t="s">
        <v>931</v>
      </c>
      <c r="F257" s="3" t="s">
        <v>650</v>
      </c>
    </row>
    <row r="258" spans="1:6" x14ac:dyDescent="0.25">
      <c r="A258" s="3">
        <v>85</v>
      </c>
      <c r="B258" s="4">
        <v>39783</v>
      </c>
      <c r="C258" s="4">
        <v>41670</v>
      </c>
      <c r="D258" s="3" t="s">
        <v>620</v>
      </c>
      <c r="E258" s="3" t="s">
        <v>932</v>
      </c>
      <c r="F258" s="3" t="s">
        <v>650</v>
      </c>
    </row>
    <row r="259" spans="1:6" x14ac:dyDescent="0.25">
      <c r="A259" s="3">
        <v>86</v>
      </c>
      <c r="B259" s="4" t="s">
        <v>933</v>
      </c>
      <c r="C259" s="9" t="s">
        <v>934</v>
      </c>
      <c r="D259" s="3" t="s">
        <v>935</v>
      </c>
      <c r="E259" s="3" t="s">
        <v>936</v>
      </c>
      <c r="F259" s="3" t="s">
        <v>683</v>
      </c>
    </row>
    <row r="260" spans="1:6" x14ac:dyDescent="0.25">
      <c r="A260" s="3">
        <v>86</v>
      </c>
      <c r="B260" s="4">
        <v>45444</v>
      </c>
      <c r="C260" s="9" t="s">
        <v>937</v>
      </c>
      <c r="D260" s="3" t="s">
        <v>590</v>
      </c>
      <c r="E260" s="3" t="s">
        <v>757</v>
      </c>
      <c r="F260" s="3" t="s">
        <v>683</v>
      </c>
    </row>
    <row r="261" spans="1:6" x14ac:dyDescent="0.25">
      <c r="A261" s="3">
        <v>86</v>
      </c>
      <c r="B261" s="9" t="s">
        <v>596</v>
      </c>
      <c r="C261" s="9" t="s">
        <v>596</v>
      </c>
      <c r="D261" s="3" t="s">
        <v>596</v>
      </c>
      <c r="E261" s="3" t="s">
        <v>596</v>
      </c>
      <c r="F261" s="3" t="s">
        <v>596</v>
      </c>
    </row>
    <row r="262" spans="1:6" x14ac:dyDescent="0.25">
      <c r="A262" s="3">
        <v>87</v>
      </c>
      <c r="B262" s="4">
        <v>43497</v>
      </c>
      <c r="C262" s="4">
        <v>45930</v>
      </c>
      <c r="D262" s="3" t="s">
        <v>634</v>
      </c>
      <c r="E262" s="3" t="s">
        <v>938</v>
      </c>
      <c r="F262" s="3" t="s">
        <v>650</v>
      </c>
    </row>
    <row r="263" spans="1:6" x14ac:dyDescent="0.25">
      <c r="A263" s="3">
        <v>87</v>
      </c>
      <c r="B263" s="4">
        <v>43040</v>
      </c>
      <c r="C263" s="4">
        <v>43465</v>
      </c>
      <c r="D263" s="3" t="s">
        <v>939</v>
      </c>
      <c r="E263" s="3" t="s">
        <v>940</v>
      </c>
      <c r="F263" s="3" t="s">
        <v>650</v>
      </c>
    </row>
    <row r="264" spans="1:6" x14ac:dyDescent="0.25">
      <c r="A264" s="3">
        <v>87</v>
      </c>
      <c r="B264" s="4">
        <v>42659</v>
      </c>
      <c r="C264" s="4">
        <v>43039</v>
      </c>
      <c r="D264" s="3" t="s">
        <v>939</v>
      </c>
      <c r="E264" s="3" t="s">
        <v>941</v>
      </c>
      <c r="F264" s="3" t="s">
        <v>650</v>
      </c>
    </row>
    <row r="265" spans="1:6" x14ac:dyDescent="0.25">
      <c r="A265" s="3">
        <v>88</v>
      </c>
      <c r="B265" s="4">
        <v>44927</v>
      </c>
      <c r="C265" s="4">
        <v>45930</v>
      </c>
      <c r="D265" s="3" t="s">
        <v>83</v>
      </c>
      <c r="E265" s="3" t="s">
        <v>942</v>
      </c>
      <c r="F265" s="3" t="s">
        <v>660</v>
      </c>
    </row>
    <row r="266" spans="1:6" x14ac:dyDescent="0.25">
      <c r="A266" s="3">
        <v>88</v>
      </c>
      <c r="B266" s="4">
        <v>43466</v>
      </c>
      <c r="C266" s="4">
        <v>44926</v>
      </c>
      <c r="D266" s="3" t="s">
        <v>83</v>
      </c>
      <c r="E266" s="3" t="s">
        <v>929</v>
      </c>
      <c r="F266" s="3" t="s">
        <v>660</v>
      </c>
    </row>
    <row r="267" spans="1:6" x14ac:dyDescent="0.25">
      <c r="A267" s="3">
        <v>88</v>
      </c>
      <c r="B267" s="4">
        <v>40558</v>
      </c>
      <c r="C267" s="4">
        <v>43419</v>
      </c>
      <c r="D267" s="3" t="s">
        <v>943</v>
      </c>
      <c r="E267" s="3" t="s">
        <v>675</v>
      </c>
      <c r="F267" s="3" t="s">
        <v>660</v>
      </c>
    </row>
    <row r="268" spans="1:6" x14ac:dyDescent="0.25">
      <c r="A268" s="3">
        <v>89</v>
      </c>
      <c r="B268" s="4">
        <v>44973</v>
      </c>
      <c r="C268" s="9" t="s">
        <v>661</v>
      </c>
      <c r="D268" s="3" t="s">
        <v>590</v>
      </c>
      <c r="E268" s="3" t="s">
        <v>654</v>
      </c>
      <c r="F268" s="3" t="s">
        <v>944</v>
      </c>
    </row>
    <row r="269" spans="1:6" x14ac:dyDescent="0.25">
      <c r="A269" s="3">
        <v>89</v>
      </c>
      <c r="B269" s="4">
        <v>44652</v>
      </c>
      <c r="C269" s="4">
        <v>44926</v>
      </c>
      <c r="D269" s="3" t="s">
        <v>945</v>
      </c>
      <c r="E269" s="3" t="s">
        <v>946</v>
      </c>
      <c r="F269" s="3" t="s">
        <v>944</v>
      </c>
    </row>
    <row r="270" spans="1:6" x14ac:dyDescent="0.25">
      <c r="A270" s="3">
        <v>89</v>
      </c>
      <c r="B270" s="4">
        <v>44414</v>
      </c>
      <c r="C270" s="4">
        <v>44483</v>
      </c>
      <c r="D270" s="3" t="s">
        <v>947</v>
      </c>
      <c r="E270" s="3" t="s">
        <v>654</v>
      </c>
      <c r="F270" s="3" t="s">
        <v>944</v>
      </c>
    </row>
    <row r="271" spans="1:6" x14ac:dyDescent="0.25">
      <c r="A271" s="3">
        <v>90</v>
      </c>
      <c r="B271" s="4">
        <v>45673</v>
      </c>
      <c r="C271" s="4">
        <v>45961</v>
      </c>
      <c r="D271" s="3" t="s">
        <v>948</v>
      </c>
      <c r="E271" s="3" t="s">
        <v>949</v>
      </c>
      <c r="F271" s="3" t="s">
        <v>950</v>
      </c>
    </row>
    <row r="272" spans="1:6" x14ac:dyDescent="0.25">
      <c r="A272" s="3">
        <v>90</v>
      </c>
      <c r="B272" s="4">
        <v>43236</v>
      </c>
      <c r="C272" s="4">
        <v>45579</v>
      </c>
      <c r="D272" s="3" t="s">
        <v>951</v>
      </c>
      <c r="E272" s="3" t="s">
        <v>949</v>
      </c>
      <c r="F272" s="3" t="s">
        <v>950</v>
      </c>
    </row>
    <row r="273" spans="1:6" x14ac:dyDescent="0.25">
      <c r="A273" s="3">
        <v>90</v>
      </c>
      <c r="B273" s="4">
        <v>42795</v>
      </c>
      <c r="C273" s="4">
        <v>43235</v>
      </c>
      <c r="D273" s="3" t="s">
        <v>951</v>
      </c>
      <c r="E273" s="3" t="s">
        <v>952</v>
      </c>
      <c r="F273" s="3" t="s">
        <v>950</v>
      </c>
    </row>
    <row r="274" spans="1:6" x14ac:dyDescent="0.25">
      <c r="A274" s="3">
        <v>91</v>
      </c>
      <c r="B274" s="4">
        <v>45597</v>
      </c>
      <c r="C274" s="4">
        <v>45932</v>
      </c>
      <c r="D274" s="3" t="s">
        <v>634</v>
      </c>
      <c r="E274" s="3" t="s">
        <v>953</v>
      </c>
      <c r="F274" s="3" t="s">
        <v>660</v>
      </c>
    </row>
    <row r="275" spans="1:6" x14ac:dyDescent="0.25">
      <c r="A275" s="3">
        <v>91</v>
      </c>
      <c r="B275" s="4">
        <v>44531</v>
      </c>
      <c r="C275" s="4">
        <v>45596</v>
      </c>
      <c r="D275" s="3" t="s">
        <v>954</v>
      </c>
      <c r="E275" s="3" t="s">
        <v>955</v>
      </c>
      <c r="F275" s="3" t="s">
        <v>660</v>
      </c>
    </row>
    <row r="276" spans="1:6" x14ac:dyDescent="0.25">
      <c r="A276" s="3">
        <v>91</v>
      </c>
      <c r="B276" s="4">
        <v>43374</v>
      </c>
      <c r="C276" s="4">
        <v>44515</v>
      </c>
      <c r="D276" s="3" t="s">
        <v>954</v>
      </c>
      <c r="E276" s="3" t="s">
        <v>886</v>
      </c>
      <c r="F276" s="3" t="s">
        <v>660</v>
      </c>
    </row>
    <row r="277" spans="1:6" x14ac:dyDescent="0.25">
      <c r="A277" s="3">
        <v>92</v>
      </c>
      <c r="B277" s="4">
        <v>45078</v>
      </c>
      <c r="C277" s="4">
        <v>45627</v>
      </c>
      <c r="D277" s="3" t="s">
        <v>596</v>
      </c>
      <c r="E277" s="3" t="s">
        <v>956</v>
      </c>
      <c r="F277" s="3" t="s">
        <v>599</v>
      </c>
    </row>
    <row r="278" spans="1:6" x14ac:dyDescent="0.25">
      <c r="A278" s="3">
        <v>92</v>
      </c>
      <c r="B278" s="4">
        <v>43862</v>
      </c>
      <c r="C278" s="4">
        <v>44958</v>
      </c>
      <c r="D278" s="3" t="s">
        <v>957</v>
      </c>
      <c r="E278" s="3" t="s">
        <v>958</v>
      </c>
      <c r="F278" s="3" t="s">
        <v>599</v>
      </c>
    </row>
    <row r="279" spans="1:6" x14ac:dyDescent="0.25">
      <c r="A279" s="3">
        <v>92</v>
      </c>
      <c r="B279" s="4">
        <v>42461</v>
      </c>
      <c r="C279" s="4">
        <v>43556</v>
      </c>
      <c r="D279" s="3" t="s">
        <v>959</v>
      </c>
      <c r="E279" s="3" t="s">
        <v>960</v>
      </c>
      <c r="F279" s="3" t="s">
        <v>599</v>
      </c>
    </row>
    <row r="280" spans="1:6" x14ac:dyDescent="0.25">
      <c r="A280" s="3">
        <v>93</v>
      </c>
      <c r="B280" s="4">
        <v>45658</v>
      </c>
      <c r="C280" s="4">
        <v>45930</v>
      </c>
      <c r="D280" s="3" t="s">
        <v>961</v>
      </c>
      <c r="E280" s="3" t="s">
        <v>962</v>
      </c>
      <c r="F280" s="3" t="s">
        <v>599</v>
      </c>
    </row>
    <row r="281" spans="1:6" x14ac:dyDescent="0.25">
      <c r="A281" s="3">
        <v>93</v>
      </c>
      <c r="B281" s="4">
        <v>44758</v>
      </c>
      <c r="C281" s="4">
        <v>45657</v>
      </c>
      <c r="D281" s="3" t="s">
        <v>961</v>
      </c>
      <c r="E281" s="3" t="s">
        <v>963</v>
      </c>
      <c r="F281" s="3" t="s">
        <v>599</v>
      </c>
    </row>
    <row r="282" spans="1:6" x14ac:dyDescent="0.25">
      <c r="A282" s="3">
        <v>93</v>
      </c>
      <c r="B282" s="4">
        <v>43785</v>
      </c>
      <c r="C282" s="4">
        <v>44757</v>
      </c>
      <c r="D282" s="3" t="s">
        <v>964</v>
      </c>
      <c r="E282" s="3" t="s">
        <v>786</v>
      </c>
      <c r="F282" s="3" t="s">
        <v>599</v>
      </c>
    </row>
    <row r="283" spans="1:6" x14ac:dyDescent="0.25">
      <c r="A283" s="3">
        <v>94</v>
      </c>
      <c r="B283" s="4">
        <v>45689</v>
      </c>
      <c r="C283" s="4">
        <v>45930</v>
      </c>
      <c r="D283" s="3" t="s">
        <v>885</v>
      </c>
      <c r="E283" s="3" t="s">
        <v>965</v>
      </c>
      <c r="F283" s="3" t="s">
        <v>966</v>
      </c>
    </row>
    <row r="284" spans="1:6" x14ac:dyDescent="0.25">
      <c r="A284" s="3">
        <v>94</v>
      </c>
      <c r="B284" s="4">
        <v>45520</v>
      </c>
      <c r="C284" s="4">
        <v>45688</v>
      </c>
      <c r="D284" s="3" t="s">
        <v>885</v>
      </c>
      <c r="E284" s="3" t="s">
        <v>896</v>
      </c>
      <c r="F284" s="3" t="s">
        <v>966</v>
      </c>
    </row>
    <row r="285" spans="1:6" x14ac:dyDescent="0.25">
      <c r="A285" s="3">
        <v>94</v>
      </c>
      <c r="B285" s="7">
        <v>2023</v>
      </c>
      <c r="C285" s="4">
        <v>45519</v>
      </c>
      <c r="D285" s="3" t="s">
        <v>885</v>
      </c>
      <c r="E285" s="3" t="s">
        <v>967</v>
      </c>
      <c r="F285" s="3" t="s">
        <v>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2026-04-16T20:23:08Z</dcterms:modified>
</cp:coreProperties>
</file>